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nieszka\Desktop\NOWY\LiK 2 st\GOTOWE\"/>
    </mc:Choice>
  </mc:AlternateContent>
  <bookViews>
    <workbookView xWindow="-120" yWindow="-120" windowWidth="29040" windowHeight="15840" tabRatio="727" activeTab="6"/>
  </bookViews>
  <sheets>
    <sheet name="Og-mgr" sheetId="84" r:id="rId1"/>
    <sheet name=" A-mgr" sheetId="39" r:id="rId2"/>
    <sheet name="B-mgr (2)" sheetId="98" r:id="rId3"/>
    <sheet name="Specjalność IL " sheetId="99" r:id="rId4"/>
    <sheet name="Specjalność IK" sheetId="95" r:id="rId5"/>
    <sheet name="Specjalność LC" sheetId="49" r:id="rId6"/>
    <sheet name="Suma-Mgr" sheetId="88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88" l="1"/>
  <c r="C13" i="88"/>
  <c r="D13" i="88"/>
  <c r="E13" i="88"/>
  <c r="F13" i="88"/>
  <c r="G13" i="88"/>
  <c r="H13" i="88"/>
  <c r="I13" i="88"/>
  <c r="J13" i="88"/>
  <c r="K13" i="88"/>
  <c r="L13" i="88"/>
  <c r="M13" i="88"/>
  <c r="N13" i="88"/>
  <c r="O13" i="88"/>
  <c r="P13" i="88"/>
  <c r="Q13" i="88"/>
  <c r="R13" i="88"/>
  <c r="S13" i="88"/>
  <c r="T13" i="88"/>
  <c r="U13" i="88"/>
  <c r="V13" i="88"/>
  <c r="W13" i="88"/>
  <c r="X13" i="88"/>
  <c r="Y13" i="88"/>
  <c r="Z13" i="88"/>
  <c r="AA13" i="88"/>
  <c r="AB13" i="88"/>
  <c r="AC13" i="88"/>
  <c r="AD13" i="88"/>
  <c r="AE13" i="88"/>
  <c r="X14" i="88"/>
  <c r="X21" i="88" s="1"/>
  <c r="C15" i="88"/>
  <c r="D15" i="88"/>
  <c r="E15" i="88"/>
  <c r="F15" i="88"/>
  <c r="G15" i="88"/>
  <c r="H15" i="88"/>
  <c r="I15" i="88"/>
  <c r="J15" i="88"/>
  <c r="K15" i="88"/>
  <c r="L15" i="88"/>
  <c r="M15" i="88"/>
  <c r="N15" i="88"/>
  <c r="O15" i="88"/>
  <c r="P15" i="88"/>
  <c r="Q15" i="88"/>
  <c r="R15" i="88"/>
  <c r="S15" i="88"/>
  <c r="T15" i="88"/>
  <c r="U15" i="88"/>
  <c r="V15" i="88"/>
  <c r="W15" i="88"/>
  <c r="X15" i="88"/>
  <c r="Y15" i="88"/>
  <c r="Z15" i="88"/>
  <c r="AA15" i="88"/>
  <c r="AB15" i="88"/>
  <c r="AC15" i="88"/>
  <c r="AD15" i="88"/>
  <c r="AE15" i="88"/>
  <c r="C20" i="88"/>
  <c r="D20" i="88"/>
  <c r="E20" i="88"/>
  <c r="F20" i="88"/>
  <c r="G20" i="88"/>
  <c r="H20" i="88"/>
  <c r="I20" i="88"/>
  <c r="J20" i="88"/>
  <c r="K20" i="88"/>
  <c r="L20" i="88"/>
  <c r="M20" i="88"/>
  <c r="N20" i="88"/>
  <c r="O20" i="88"/>
  <c r="P20" i="88"/>
  <c r="Q20" i="88"/>
  <c r="R20" i="88"/>
  <c r="S20" i="88"/>
  <c r="T20" i="88"/>
  <c r="U20" i="88"/>
  <c r="V20" i="88"/>
  <c r="W20" i="88"/>
  <c r="X20" i="88"/>
  <c r="Y20" i="88"/>
  <c r="Z20" i="88"/>
  <c r="AA20" i="88"/>
  <c r="AB20" i="88"/>
  <c r="AC20" i="88"/>
  <c r="AD20" i="88"/>
  <c r="AE20" i="88"/>
  <c r="C27" i="88"/>
  <c r="D27" i="88"/>
  <c r="E27" i="88"/>
  <c r="F27" i="88"/>
  <c r="G27" i="88"/>
  <c r="H27" i="88"/>
  <c r="I27" i="88"/>
  <c r="J27" i="88"/>
  <c r="K27" i="88"/>
  <c r="L27" i="88"/>
  <c r="M27" i="88"/>
  <c r="N27" i="88"/>
  <c r="O27" i="88"/>
  <c r="P27" i="88"/>
  <c r="Q27" i="88"/>
  <c r="R27" i="88"/>
  <c r="S27" i="88"/>
  <c r="T27" i="88"/>
  <c r="U27" i="88"/>
  <c r="V27" i="88"/>
  <c r="W27" i="88"/>
  <c r="X27" i="88"/>
  <c r="Y27" i="88"/>
  <c r="Z27" i="88"/>
  <c r="AA27" i="88"/>
  <c r="AB27" i="88"/>
  <c r="AC27" i="88"/>
  <c r="AD27" i="88"/>
  <c r="AE27" i="88"/>
  <c r="C33" i="88"/>
  <c r="D33" i="88"/>
  <c r="E33" i="88"/>
  <c r="F33" i="88"/>
  <c r="G33" i="88"/>
  <c r="H33" i="88"/>
  <c r="I33" i="88"/>
  <c r="J33" i="88"/>
  <c r="K33" i="88"/>
  <c r="L33" i="88"/>
  <c r="M33" i="88"/>
  <c r="N33" i="88"/>
  <c r="O33" i="88"/>
  <c r="P33" i="88"/>
  <c r="Q33" i="88"/>
  <c r="R33" i="88"/>
  <c r="S33" i="88"/>
  <c r="T33" i="88"/>
  <c r="U33" i="88"/>
  <c r="V33" i="88"/>
  <c r="W33" i="88"/>
  <c r="X33" i="88"/>
  <c r="Y33" i="88"/>
  <c r="Z33" i="88"/>
  <c r="AA33" i="88"/>
  <c r="AB33" i="88"/>
  <c r="AC33" i="88"/>
  <c r="AD33" i="88"/>
  <c r="AE33" i="88"/>
  <c r="G39" i="88"/>
  <c r="F39" i="88" s="1"/>
  <c r="K39" i="88"/>
  <c r="C39" i="88" s="1"/>
  <c r="L39" i="88"/>
  <c r="D39" i="88" s="1"/>
  <c r="M39" i="88"/>
  <c r="E39" i="88" s="1"/>
  <c r="N39" i="88"/>
  <c r="O39" i="88"/>
  <c r="H39" i="88" s="1"/>
  <c r="P39" i="88"/>
  <c r="I39" i="88" s="1"/>
  <c r="Q39" i="88"/>
  <c r="J39" i="88" s="1"/>
  <c r="R39" i="88"/>
  <c r="S39" i="88"/>
  <c r="T39" i="88"/>
  <c r="U39" i="88"/>
  <c r="V39" i="88"/>
  <c r="W39" i="88"/>
  <c r="X39" i="88"/>
  <c r="Y39" i="88"/>
  <c r="Z39" i="88"/>
  <c r="AA39" i="88"/>
  <c r="AB39" i="88"/>
  <c r="AC39" i="88"/>
  <c r="AD39" i="88"/>
  <c r="AE39" i="88"/>
  <c r="AA40" i="88"/>
  <c r="C45" i="88"/>
  <c r="D45" i="88"/>
  <c r="E45" i="88"/>
  <c r="F45" i="88"/>
  <c r="G45" i="88"/>
  <c r="H45" i="88"/>
  <c r="I45" i="88"/>
  <c r="J45" i="88"/>
  <c r="K45" i="88"/>
  <c r="L45" i="88"/>
  <c r="M45" i="88"/>
  <c r="N45" i="88"/>
  <c r="O45" i="88"/>
  <c r="P45" i="88"/>
  <c r="Q45" i="88"/>
  <c r="R45" i="88"/>
  <c r="S45" i="88"/>
  <c r="T45" i="88"/>
  <c r="U45" i="88"/>
  <c r="V45" i="88"/>
  <c r="W45" i="88"/>
  <c r="X45" i="88"/>
  <c r="Y45" i="88"/>
  <c r="Z45" i="88"/>
  <c r="AA45" i="88"/>
  <c r="AB45" i="88"/>
  <c r="AC45" i="88"/>
  <c r="AD45" i="88"/>
  <c r="AE45" i="88"/>
  <c r="C51" i="88"/>
  <c r="D51" i="88"/>
  <c r="E51" i="88"/>
  <c r="F51" i="88"/>
  <c r="G51" i="88"/>
  <c r="H51" i="88"/>
  <c r="I51" i="88"/>
  <c r="J51" i="88"/>
  <c r="K51" i="88"/>
  <c r="L51" i="88"/>
  <c r="M51" i="88"/>
  <c r="N51" i="88"/>
  <c r="O51" i="88"/>
  <c r="P51" i="88"/>
  <c r="Q51" i="88"/>
  <c r="R51" i="88"/>
  <c r="S51" i="88"/>
  <c r="T51" i="88"/>
  <c r="U51" i="88"/>
  <c r="V51" i="88"/>
  <c r="W51" i="88"/>
  <c r="X51" i="88"/>
  <c r="Y51" i="88"/>
  <c r="Z51" i="88"/>
  <c r="AA51" i="88"/>
  <c r="AB51" i="88"/>
  <c r="AC51" i="88"/>
  <c r="AD51" i="88"/>
  <c r="AE51" i="88"/>
  <c r="X52" i="88"/>
  <c r="C58" i="88"/>
  <c r="D58" i="88"/>
  <c r="E58" i="88"/>
  <c r="F58" i="88"/>
  <c r="G58" i="88"/>
  <c r="H58" i="88"/>
  <c r="I58" i="88"/>
  <c r="J58" i="88"/>
  <c r="K58" i="88"/>
  <c r="L58" i="88"/>
  <c r="M58" i="88"/>
  <c r="N58" i="88"/>
  <c r="O58" i="88"/>
  <c r="P58" i="88"/>
  <c r="Q58" i="88"/>
  <c r="R58" i="88"/>
  <c r="S58" i="88"/>
  <c r="T58" i="88"/>
  <c r="U58" i="88"/>
  <c r="V58" i="88"/>
  <c r="W58" i="88"/>
  <c r="X58" i="88"/>
  <c r="Y58" i="88"/>
  <c r="Z58" i="88"/>
  <c r="AA58" i="88"/>
  <c r="AB58" i="88"/>
  <c r="AC58" i="88"/>
  <c r="AD58" i="88"/>
  <c r="AE58" i="88"/>
  <c r="A2" i="49"/>
  <c r="D13" i="49"/>
  <c r="E13" i="49"/>
  <c r="F13" i="49"/>
  <c r="G13" i="49"/>
  <c r="H13" i="49"/>
  <c r="I13" i="49"/>
  <c r="J13" i="49"/>
  <c r="K13" i="49"/>
  <c r="D14" i="49"/>
  <c r="E14" i="49"/>
  <c r="F14" i="49"/>
  <c r="G14" i="49"/>
  <c r="H14" i="49"/>
  <c r="I14" i="49"/>
  <c r="J14" i="49"/>
  <c r="K14" i="49"/>
  <c r="D15" i="49"/>
  <c r="E15" i="49"/>
  <c r="F15" i="49"/>
  <c r="G15" i="49"/>
  <c r="H15" i="49"/>
  <c r="I15" i="49"/>
  <c r="J15" i="49"/>
  <c r="K15" i="49"/>
  <c r="D16" i="49"/>
  <c r="E16" i="49"/>
  <c r="F16" i="49"/>
  <c r="G16" i="49"/>
  <c r="H16" i="49"/>
  <c r="I16" i="49"/>
  <c r="J16" i="49"/>
  <c r="K16" i="49"/>
  <c r="D17" i="49"/>
  <c r="E17" i="49"/>
  <c r="F17" i="49"/>
  <c r="G17" i="49"/>
  <c r="H17" i="49"/>
  <c r="I17" i="49"/>
  <c r="J17" i="49"/>
  <c r="K17" i="49"/>
  <c r="D18" i="49"/>
  <c r="E18" i="49"/>
  <c r="F18" i="49"/>
  <c r="G18" i="49"/>
  <c r="H18" i="49"/>
  <c r="I18" i="49"/>
  <c r="J18" i="49"/>
  <c r="K18" i="49"/>
  <c r="D19" i="49"/>
  <c r="E19" i="49"/>
  <c r="F19" i="49"/>
  <c r="G19" i="49"/>
  <c r="H19" i="49"/>
  <c r="I19" i="49"/>
  <c r="J19" i="49"/>
  <c r="K19" i="49"/>
  <c r="D20" i="49"/>
  <c r="E20" i="49"/>
  <c r="F20" i="49"/>
  <c r="G20" i="49"/>
  <c r="H20" i="49"/>
  <c r="I20" i="49"/>
  <c r="J20" i="49"/>
  <c r="K20" i="49"/>
  <c r="D21" i="49"/>
  <c r="E21" i="49"/>
  <c r="F21" i="49"/>
  <c r="G21" i="49"/>
  <c r="H21" i="49"/>
  <c r="I21" i="49"/>
  <c r="J21" i="49"/>
  <c r="K21" i="49"/>
  <c r="D22" i="49"/>
  <c r="E22" i="49"/>
  <c r="F22" i="49"/>
  <c r="G22" i="49"/>
  <c r="H22" i="49"/>
  <c r="I22" i="49"/>
  <c r="J22" i="49"/>
  <c r="K22" i="49"/>
  <c r="D23" i="49"/>
  <c r="E23" i="49"/>
  <c r="F23" i="49"/>
  <c r="G23" i="49"/>
  <c r="H23" i="49"/>
  <c r="I23" i="49"/>
  <c r="J23" i="49"/>
  <c r="K23" i="49"/>
  <c r="D24" i="49"/>
  <c r="E24" i="49"/>
  <c r="F24" i="49"/>
  <c r="G24" i="49"/>
  <c r="H24" i="49"/>
  <c r="I24" i="49"/>
  <c r="J24" i="49"/>
  <c r="K24" i="49"/>
  <c r="D26" i="49"/>
  <c r="E26" i="49"/>
  <c r="F26" i="49"/>
  <c r="G26" i="49"/>
  <c r="H26" i="49"/>
  <c r="I26" i="49"/>
  <c r="J26" i="49"/>
  <c r="K26" i="49"/>
  <c r="D27" i="49"/>
  <c r="E27" i="49"/>
  <c r="F27" i="49"/>
  <c r="G27" i="49"/>
  <c r="H27" i="49"/>
  <c r="I27" i="49"/>
  <c r="J27" i="49"/>
  <c r="K27" i="49"/>
  <c r="C28" i="49"/>
  <c r="D28" i="49"/>
  <c r="E28" i="49"/>
  <c r="F28" i="49"/>
  <c r="G28" i="49"/>
  <c r="H28" i="49"/>
  <c r="I28" i="49"/>
  <c r="J28" i="49"/>
  <c r="K28" i="49"/>
  <c r="L28" i="49"/>
  <c r="M28" i="49"/>
  <c r="N28" i="49"/>
  <c r="O28" i="49"/>
  <c r="P28" i="49"/>
  <c r="Q28" i="49"/>
  <c r="R28" i="49"/>
  <c r="S28" i="49"/>
  <c r="T28" i="49"/>
  <c r="U28" i="49"/>
  <c r="V28" i="49"/>
  <c r="W28" i="49"/>
  <c r="X28" i="49"/>
  <c r="Y28" i="49"/>
  <c r="Z28" i="49"/>
  <c r="AA28" i="49"/>
  <c r="AB28" i="49"/>
  <c r="AC28" i="49"/>
  <c r="AD28" i="49"/>
  <c r="AE28" i="49"/>
  <c r="AF28" i="49"/>
  <c r="O29" i="49"/>
  <c r="V29" i="49"/>
  <c r="AC29" i="49"/>
  <c r="O30" i="49"/>
  <c r="V30" i="49"/>
  <c r="AC30" i="49"/>
  <c r="A2" i="95"/>
  <c r="D13" i="95"/>
  <c r="E13" i="95"/>
  <c r="F13" i="95"/>
  <c r="G13" i="95"/>
  <c r="H13" i="95"/>
  <c r="I13" i="95"/>
  <c r="J13" i="95"/>
  <c r="K13" i="95"/>
  <c r="D14" i="95"/>
  <c r="E14" i="95"/>
  <c r="F14" i="95"/>
  <c r="G14" i="95"/>
  <c r="H14" i="95"/>
  <c r="I14" i="95"/>
  <c r="J14" i="95"/>
  <c r="K14" i="95"/>
  <c r="D15" i="95"/>
  <c r="E15" i="95"/>
  <c r="F15" i="95"/>
  <c r="G15" i="95"/>
  <c r="H15" i="95"/>
  <c r="I15" i="95"/>
  <c r="J15" i="95"/>
  <c r="K15" i="95"/>
  <c r="D16" i="95"/>
  <c r="E16" i="95"/>
  <c r="F16" i="95"/>
  <c r="G16" i="95"/>
  <c r="H16" i="95"/>
  <c r="I16" i="95"/>
  <c r="J16" i="95"/>
  <c r="K16" i="95"/>
  <c r="D17" i="95"/>
  <c r="E17" i="95"/>
  <c r="F17" i="95"/>
  <c r="G17" i="95"/>
  <c r="H17" i="95"/>
  <c r="I17" i="95"/>
  <c r="J17" i="95"/>
  <c r="K17" i="95"/>
  <c r="D18" i="95"/>
  <c r="E18" i="95"/>
  <c r="F18" i="95"/>
  <c r="G18" i="95"/>
  <c r="H18" i="95"/>
  <c r="I18" i="95"/>
  <c r="J18" i="95"/>
  <c r="K18" i="95"/>
  <c r="D19" i="95"/>
  <c r="E19" i="95"/>
  <c r="F19" i="95"/>
  <c r="G19" i="95"/>
  <c r="H19" i="95"/>
  <c r="I19" i="95"/>
  <c r="J19" i="95"/>
  <c r="K19" i="95"/>
  <c r="D20" i="95"/>
  <c r="E20" i="95"/>
  <c r="F20" i="95"/>
  <c r="G20" i="95"/>
  <c r="H20" i="95"/>
  <c r="I20" i="95"/>
  <c r="J20" i="95"/>
  <c r="K20" i="95"/>
  <c r="D21" i="95"/>
  <c r="E21" i="95"/>
  <c r="F21" i="95"/>
  <c r="G21" i="95"/>
  <c r="H21" i="95"/>
  <c r="I21" i="95"/>
  <c r="J21" i="95"/>
  <c r="K21" i="95"/>
  <c r="D22" i="95"/>
  <c r="E22" i="95"/>
  <c r="F22" i="95"/>
  <c r="G22" i="95"/>
  <c r="H22" i="95"/>
  <c r="I22" i="95"/>
  <c r="J22" i="95"/>
  <c r="K22" i="95"/>
  <c r="D23" i="95"/>
  <c r="E23" i="95"/>
  <c r="F23" i="95"/>
  <c r="G23" i="95"/>
  <c r="H23" i="95"/>
  <c r="I23" i="95"/>
  <c r="J23" i="95"/>
  <c r="K23" i="95"/>
  <c r="D24" i="95"/>
  <c r="E24" i="95"/>
  <c r="F24" i="95"/>
  <c r="G24" i="95"/>
  <c r="H24" i="95"/>
  <c r="I24" i="95"/>
  <c r="J24" i="95"/>
  <c r="K24" i="95"/>
  <c r="D25" i="95"/>
  <c r="E25" i="95"/>
  <c r="F25" i="95"/>
  <c r="G25" i="95"/>
  <c r="H25" i="95"/>
  <c r="I25" i="95"/>
  <c r="J25" i="95"/>
  <c r="K25" i="95"/>
  <c r="D26" i="95"/>
  <c r="E26" i="95"/>
  <c r="F26" i="95"/>
  <c r="G26" i="95"/>
  <c r="H26" i="95"/>
  <c r="I26" i="95"/>
  <c r="J26" i="95"/>
  <c r="K26" i="95"/>
  <c r="D27" i="95"/>
  <c r="E27" i="95"/>
  <c r="F27" i="95"/>
  <c r="G27" i="95"/>
  <c r="H27" i="95"/>
  <c r="I27" i="95"/>
  <c r="J27" i="95"/>
  <c r="K27" i="95"/>
  <c r="C28" i="95"/>
  <c r="D28" i="95"/>
  <c r="E28" i="95"/>
  <c r="F28" i="95"/>
  <c r="G28" i="95"/>
  <c r="H28" i="95"/>
  <c r="I28" i="95"/>
  <c r="J28" i="95"/>
  <c r="K28" i="95"/>
  <c r="L28" i="95"/>
  <c r="M28" i="95"/>
  <c r="N28" i="95"/>
  <c r="O28" i="95"/>
  <c r="P28" i="95"/>
  <c r="Q28" i="95"/>
  <c r="R28" i="95"/>
  <c r="S28" i="95"/>
  <c r="T28" i="95"/>
  <c r="U28" i="95"/>
  <c r="V28" i="95"/>
  <c r="W28" i="95"/>
  <c r="X28" i="95"/>
  <c r="Y28" i="95"/>
  <c r="Z28" i="95"/>
  <c r="AA28" i="95"/>
  <c r="AB28" i="95"/>
  <c r="AC28" i="95"/>
  <c r="AD28" i="95"/>
  <c r="AE28" i="95"/>
  <c r="AF28" i="95"/>
  <c r="O29" i="95"/>
  <c r="V29" i="95"/>
  <c r="AC29" i="95"/>
  <c r="O30" i="95"/>
  <c r="V30" i="95"/>
  <c r="AC30" i="95"/>
  <c r="A2" i="99"/>
  <c r="D13" i="99"/>
  <c r="E13" i="99"/>
  <c r="F13" i="99"/>
  <c r="G13" i="99"/>
  <c r="H13" i="99"/>
  <c r="I13" i="99"/>
  <c r="J13" i="99"/>
  <c r="K13" i="99"/>
  <c r="D14" i="99"/>
  <c r="E14" i="99"/>
  <c r="F14" i="99"/>
  <c r="G14" i="99"/>
  <c r="H14" i="99"/>
  <c r="I14" i="99"/>
  <c r="J14" i="99"/>
  <c r="K14" i="99"/>
  <c r="D15" i="99"/>
  <c r="E15" i="99"/>
  <c r="F15" i="99"/>
  <c r="G15" i="99"/>
  <c r="H15" i="99"/>
  <c r="I15" i="99"/>
  <c r="J15" i="99"/>
  <c r="K15" i="99"/>
  <c r="D16" i="99"/>
  <c r="E16" i="99"/>
  <c r="F16" i="99"/>
  <c r="G16" i="99"/>
  <c r="H16" i="99"/>
  <c r="I16" i="99"/>
  <c r="J16" i="99"/>
  <c r="K16" i="99"/>
  <c r="D17" i="99"/>
  <c r="E17" i="99"/>
  <c r="F17" i="99"/>
  <c r="G17" i="99"/>
  <c r="H17" i="99"/>
  <c r="I17" i="99"/>
  <c r="J17" i="99"/>
  <c r="K17" i="99"/>
  <c r="D18" i="99"/>
  <c r="E18" i="99"/>
  <c r="F18" i="99"/>
  <c r="G18" i="99"/>
  <c r="H18" i="99"/>
  <c r="I18" i="99"/>
  <c r="J18" i="99"/>
  <c r="K18" i="99"/>
  <c r="D19" i="99"/>
  <c r="E19" i="99"/>
  <c r="F19" i="99"/>
  <c r="G19" i="99"/>
  <c r="H19" i="99"/>
  <c r="I19" i="99"/>
  <c r="J19" i="99"/>
  <c r="K19" i="99"/>
  <c r="D20" i="99"/>
  <c r="E20" i="99"/>
  <c r="F20" i="99"/>
  <c r="G20" i="99"/>
  <c r="H20" i="99"/>
  <c r="I20" i="99"/>
  <c r="J20" i="99"/>
  <c r="K20" i="99"/>
  <c r="D21" i="99"/>
  <c r="E21" i="99"/>
  <c r="F21" i="99"/>
  <c r="G21" i="99"/>
  <c r="H21" i="99"/>
  <c r="I21" i="99"/>
  <c r="J21" i="99"/>
  <c r="K21" i="99"/>
  <c r="D22" i="99"/>
  <c r="E22" i="99"/>
  <c r="F22" i="99"/>
  <c r="G22" i="99"/>
  <c r="H22" i="99"/>
  <c r="I22" i="99"/>
  <c r="J22" i="99"/>
  <c r="K22" i="99"/>
  <c r="D23" i="99"/>
  <c r="E23" i="99"/>
  <c r="F23" i="99"/>
  <c r="G23" i="99"/>
  <c r="H23" i="99"/>
  <c r="I23" i="99"/>
  <c r="J23" i="99"/>
  <c r="K23" i="99"/>
  <c r="D24" i="99"/>
  <c r="E24" i="99"/>
  <c r="F24" i="99"/>
  <c r="G24" i="99"/>
  <c r="H24" i="99"/>
  <c r="I24" i="99"/>
  <c r="J24" i="99"/>
  <c r="K24" i="99"/>
  <c r="D25" i="99"/>
  <c r="E25" i="99"/>
  <c r="F25" i="99"/>
  <c r="G25" i="99"/>
  <c r="H25" i="99"/>
  <c r="I25" i="99"/>
  <c r="J25" i="99"/>
  <c r="K25" i="99"/>
  <c r="D26" i="99"/>
  <c r="E26" i="99"/>
  <c r="F26" i="99"/>
  <c r="G26" i="99"/>
  <c r="H26" i="99"/>
  <c r="I26" i="99"/>
  <c r="J26" i="99"/>
  <c r="K26" i="99"/>
  <c r="C27" i="99"/>
  <c r="D27" i="99"/>
  <c r="E27" i="99"/>
  <c r="F27" i="99"/>
  <c r="G27" i="99"/>
  <c r="H27" i="99"/>
  <c r="I27" i="99"/>
  <c r="J27" i="99"/>
  <c r="K27" i="99"/>
  <c r="L27" i="99"/>
  <c r="M27" i="99"/>
  <c r="N27" i="99"/>
  <c r="O27" i="99"/>
  <c r="P27" i="99"/>
  <c r="Q27" i="99"/>
  <c r="R27" i="99"/>
  <c r="S27" i="99"/>
  <c r="T27" i="99"/>
  <c r="U27" i="99"/>
  <c r="V27" i="99"/>
  <c r="W27" i="99"/>
  <c r="X27" i="99"/>
  <c r="Y27" i="99"/>
  <c r="Z27" i="99"/>
  <c r="AA27" i="99"/>
  <c r="AB27" i="99"/>
  <c r="AC27" i="99"/>
  <c r="AD27" i="99"/>
  <c r="AE27" i="99"/>
  <c r="AF27" i="99"/>
  <c r="O28" i="99"/>
  <c r="V28" i="99"/>
  <c r="AC28" i="99"/>
  <c r="O29" i="99"/>
  <c r="V29" i="99"/>
  <c r="AC29" i="99"/>
  <c r="A2" i="98"/>
  <c r="D19" i="98"/>
  <c r="E19" i="98"/>
  <c r="F19" i="98"/>
  <c r="G19" i="98"/>
  <c r="H19" i="98"/>
  <c r="I19" i="98"/>
  <c r="J19" i="98"/>
  <c r="K19" i="98"/>
  <c r="D20" i="98"/>
  <c r="E20" i="98"/>
  <c r="F20" i="98"/>
  <c r="G20" i="98"/>
  <c r="H20" i="98"/>
  <c r="I20" i="98"/>
  <c r="J20" i="98"/>
  <c r="K20" i="98"/>
  <c r="D21" i="98"/>
  <c r="E21" i="98"/>
  <c r="F21" i="98"/>
  <c r="G21" i="98"/>
  <c r="H21" i="98"/>
  <c r="I21" i="98"/>
  <c r="J21" i="98"/>
  <c r="K21" i="98"/>
  <c r="D22" i="98"/>
  <c r="E22" i="98"/>
  <c r="F22" i="98"/>
  <c r="G22" i="98"/>
  <c r="H22" i="98"/>
  <c r="I22" i="98"/>
  <c r="D23" i="98"/>
  <c r="E23" i="98"/>
  <c r="F23" i="98"/>
  <c r="G23" i="98"/>
  <c r="H23" i="98"/>
  <c r="I23" i="98"/>
  <c r="J23" i="98"/>
  <c r="K23" i="98"/>
  <c r="D24" i="98"/>
  <c r="E24" i="98"/>
  <c r="F24" i="98"/>
  <c r="G24" i="98"/>
  <c r="H24" i="98"/>
  <c r="I24" i="98"/>
  <c r="J24" i="98"/>
  <c r="K24" i="98"/>
  <c r="D25" i="98"/>
  <c r="E25" i="98"/>
  <c r="F25" i="98"/>
  <c r="G25" i="98"/>
  <c r="H25" i="98"/>
  <c r="I25" i="98"/>
  <c r="J25" i="98"/>
  <c r="K25" i="98"/>
  <c r="D26" i="98"/>
  <c r="E26" i="98"/>
  <c r="F26" i="98"/>
  <c r="G26" i="98"/>
  <c r="H26" i="98"/>
  <c r="I26" i="98"/>
  <c r="J26" i="98"/>
  <c r="K26" i="98"/>
  <c r="D27" i="98"/>
  <c r="E27" i="98"/>
  <c r="F27" i="98"/>
  <c r="G27" i="98"/>
  <c r="H27" i="98"/>
  <c r="I27" i="98"/>
  <c r="J27" i="98"/>
  <c r="K27" i="98"/>
  <c r="D28" i="98"/>
  <c r="E28" i="98"/>
  <c r="F28" i="98"/>
  <c r="G28" i="98"/>
  <c r="H28" i="98"/>
  <c r="I28" i="98"/>
  <c r="J28" i="98"/>
  <c r="K28" i="98"/>
  <c r="D29" i="98"/>
  <c r="E29" i="98"/>
  <c r="F29" i="98"/>
  <c r="G29" i="98"/>
  <c r="H29" i="98"/>
  <c r="I29" i="98"/>
  <c r="J29" i="98"/>
  <c r="K29" i="98"/>
  <c r="C30" i="98"/>
  <c r="D30" i="98"/>
  <c r="E30" i="98"/>
  <c r="F30" i="98"/>
  <c r="G30" i="98"/>
  <c r="H30" i="98"/>
  <c r="I30" i="98"/>
  <c r="J30" i="98"/>
  <c r="K30" i="98"/>
  <c r="L30" i="98"/>
  <c r="M30" i="98"/>
  <c r="N30" i="98"/>
  <c r="O30" i="98"/>
  <c r="P30" i="98"/>
  <c r="Q30" i="98"/>
  <c r="R30" i="98"/>
  <c r="S30" i="98"/>
  <c r="T30" i="98"/>
  <c r="U30" i="98"/>
  <c r="V30" i="98"/>
  <c r="W30" i="98"/>
  <c r="X30" i="98"/>
  <c r="Y30" i="98"/>
  <c r="Z30" i="98"/>
  <c r="AA30" i="98"/>
  <c r="AB30" i="98"/>
  <c r="AC30" i="98"/>
  <c r="AD30" i="98"/>
  <c r="AE30" i="98"/>
  <c r="AF30" i="98"/>
  <c r="O31" i="98"/>
  <c r="V31" i="98"/>
  <c r="AC31" i="98"/>
  <c r="O32" i="98"/>
  <c r="V32" i="98"/>
  <c r="AC32" i="98"/>
  <c r="A2" i="39"/>
  <c r="D19" i="39"/>
  <c r="D23" i="39" s="1"/>
  <c r="E19" i="39"/>
  <c r="E23" i="39" s="1"/>
  <c r="F19" i="39"/>
  <c r="H19" i="39"/>
  <c r="G19" i="39" s="1"/>
  <c r="G23" i="39" s="1"/>
  <c r="I19" i="39"/>
  <c r="I23" i="39" s="1"/>
  <c r="J19" i="39"/>
  <c r="K19" i="39"/>
  <c r="D20" i="39"/>
  <c r="E20" i="39"/>
  <c r="F20" i="39"/>
  <c r="F23" i="39" s="1"/>
  <c r="H20" i="39"/>
  <c r="G20" i="39" s="1"/>
  <c r="I20" i="39"/>
  <c r="J20" i="39"/>
  <c r="J23" i="39" s="1"/>
  <c r="K20" i="39"/>
  <c r="D21" i="39"/>
  <c r="E21" i="39"/>
  <c r="F21" i="39"/>
  <c r="H21" i="39"/>
  <c r="G21" i="39" s="1"/>
  <c r="K21" i="39"/>
  <c r="D22" i="39"/>
  <c r="E22" i="39"/>
  <c r="F22" i="39"/>
  <c r="H22" i="39"/>
  <c r="G22" i="39" s="1"/>
  <c r="I22" i="39"/>
  <c r="J22" i="39"/>
  <c r="K22" i="39"/>
  <c r="C23" i="39"/>
  <c r="K23" i="39"/>
  <c r="L23" i="39"/>
  <c r="K14" i="88" s="1"/>
  <c r="M23" i="39"/>
  <c r="L14" i="88" s="1"/>
  <c r="N23" i="39"/>
  <c r="M14" i="88" s="1"/>
  <c r="M21" i="88" s="1"/>
  <c r="O23" i="39"/>
  <c r="N14" i="88" s="1"/>
  <c r="P23" i="39"/>
  <c r="O14" i="88" s="1"/>
  <c r="O40" i="88" s="1"/>
  <c r="Q23" i="39"/>
  <c r="P14" i="88" s="1"/>
  <c r="R23" i="39"/>
  <c r="Q14" i="88" s="1"/>
  <c r="Q59" i="88" s="1"/>
  <c r="S23" i="39"/>
  <c r="R14" i="88" s="1"/>
  <c r="T23" i="39"/>
  <c r="S14" i="88" s="1"/>
  <c r="U23" i="39"/>
  <c r="T14" i="88" s="1"/>
  <c r="V23" i="39"/>
  <c r="U14" i="88" s="1"/>
  <c r="U34" i="88" s="1"/>
  <c r="W23" i="39"/>
  <c r="V14" i="88" s="1"/>
  <c r="X23" i="39"/>
  <c r="Y23" i="39"/>
  <c r="Z23" i="39"/>
  <c r="Y14" i="88" s="1"/>
  <c r="Y40" i="88" s="1"/>
  <c r="AA23" i="39"/>
  <c r="Z14" i="88" s="1"/>
  <c r="Z40" i="88" s="1"/>
  <c r="AB23" i="39"/>
  <c r="AA14" i="88" s="1"/>
  <c r="AC23" i="39"/>
  <c r="AD23" i="39"/>
  <c r="AC14" i="88" s="1"/>
  <c r="AC40" i="88" s="1"/>
  <c r="AE23" i="39"/>
  <c r="AD14" i="88" s="1"/>
  <c r="AF23" i="39"/>
  <c r="AE14" i="88" s="1"/>
  <c r="AE40" i="88" s="1"/>
  <c r="D21" i="84"/>
  <c r="E21" i="84"/>
  <c r="F21" i="84"/>
  <c r="G21" i="84"/>
  <c r="H21" i="84"/>
  <c r="I21" i="84"/>
  <c r="J21" i="84"/>
  <c r="K21" i="84"/>
  <c r="D22" i="84"/>
  <c r="E22" i="84"/>
  <c r="F22" i="84"/>
  <c r="G22" i="84"/>
  <c r="H22" i="84"/>
  <c r="I22" i="84"/>
  <c r="J22" i="84"/>
  <c r="K22" i="84"/>
  <c r="D23" i="84"/>
  <c r="E23" i="84"/>
  <c r="F23" i="84"/>
  <c r="G23" i="84"/>
  <c r="H23" i="84"/>
  <c r="I23" i="84"/>
  <c r="J23" i="84"/>
  <c r="K23" i="84"/>
  <c r="D24" i="84"/>
  <c r="E24" i="84"/>
  <c r="F24" i="84"/>
  <c r="G24" i="84"/>
  <c r="H24" i="84"/>
  <c r="I24" i="84"/>
  <c r="J24" i="84"/>
  <c r="K24" i="84"/>
  <c r="D25" i="84"/>
  <c r="E25" i="84"/>
  <c r="F25" i="84"/>
  <c r="G25" i="84"/>
  <c r="H25" i="84"/>
  <c r="I25" i="84"/>
  <c r="J25" i="84"/>
  <c r="K25" i="84"/>
  <c r="D26" i="84"/>
  <c r="E26" i="84"/>
  <c r="F26" i="84"/>
  <c r="G26" i="84"/>
  <c r="H26" i="84"/>
  <c r="I26" i="84"/>
  <c r="J26" i="84"/>
  <c r="K26" i="84"/>
  <c r="D27" i="84"/>
  <c r="E27" i="84"/>
  <c r="F27" i="84"/>
  <c r="G27" i="84"/>
  <c r="H27" i="84"/>
  <c r="I27" i="84"/>
  <c r="J27" i="84"/>
  <c r="K27" i="84"/>
  <c r="D28" i="84"/>
  <c r="E28" i="84"/>
  <c r="F28" i="84"/>
  <c r="G28" i="84"/>
  <c r="H28" i="84"/>
  <c r="I28" i="84"/>
  <c r="J28" i="84"/>
  <c r="K28" i="84"/>
  <c r="D29" i="84"/>
  <c r="E29" i="84"/>
  <c r="F29" i="84"/>
  <c r="G29" i="84"/>
  <c r="H29" i="84"/>
  <c r="I29" i="84"/>
  <c r="J29" i="84"/>
  <c r="K29" i="84"/>
  <c r="L29" i="84"/>
  <c r="M29" i="84"/>
  <c r="N29" i="84"/>
  <c r="O29" i="84"/>
  <c r="P29" i="84"/>
  <c r="Q29" i="84"/>
  <c r="R29" i="84"/>
  <c r="S29" i="84"/>
  <c r="T29" i="84"/>
  <c r="U29" i="84"/>
  <c r="V29" i="84"/>
  <c r="W29" i="84"/>
  <c r="X29" i="84"/>
  <c r="Y29" i="84"/>
  <c r="Z29" i="84"/>
  <c r="AA29" i="84"/>
  <c r="AB29" i="84"/>
  <c r="AC29" i="84"/>
  <c r="AD29" i="84"/>
  <c r="AE29" i="84"/>
  <c r="AF29" i="84"/>
  <c r="O30" i="84"/>
  <c r="V30" i="84"/>
  <c r="AC30" i="84"/>
  <c r="O31" i="84"/>
  <c r="V31" i="84"/>
  <c r="AC31" i="84"/>
  <c r="T34" i="88" l="1"/>
  <c r="T46" i="88"/>
  <c r="Y59" i="88"/>
  <c r="M46" i="88"/>
  <c r="U40" i="88"/>
  <c r="U41" i="88" s="1"/>
  <c r="U42" i="88" s="1"/>
  <c r="X40" i="88"/>
  <c r="T40" i="88"/>
  <c r="U21" i="88"/>
  <c r="H23" i="39"/>
  <c r="AC46" i="88"/>
  <c r="Y28" i="88"/>
  <c r="U46" i="88"/>
  <c r="U47" i="88" s="1"/>
  <c r="U48" i="88" s="1"/>
  <c r="M28" i="88"/>
  <c r="P21" i="88"/>
  <c r="P28" i="88"/>
  <c r="P46" i="88"/>
  <c r="P59" i="88"/>
  <c r="P34" i="88"/>
  <c r="P52" i="88"/>
  <c r="L21" i="88"/>
  <c r="L28" i="88"/>
  <c r="L59" i="88"/>
  <c r="L52" i="88"/>
  <c r="D14" i="88"/>
  <c r="D40" i="88" s="1"/>
  <c r="L46" i="88"/>
  <c r="L34" i="88"/>
  <c r="V21" i="88"/>
  <c r="V28" i="88"/>
  <c r="V34" i="88"/>
  <c r="V46" i="88"/>
  <c r="V52" i="88"/>
  <c r="V59" i="88"/>
  <c r="H14" i="88"/>
  <c r="H40" i="88" s="1"/>
  <c r="X59" i="88"/>
  <c r="AD21" i="88"/>
  <c r="AD28" i="88"/>
  <c r="AD34" i="88"/>
  <c r="AD46" i="88"/>
  <c r="AD52" i="88"/>
  <c r="AD59" i="88"/>
  <c r="AD40" i="88"/>
  <c r="R21" i="88"/>
  <c r="R28" i="88"/>
  <c r="R34" i="88"/>
  <c r="R40" i="88"/>
  <c r="R46" i="88"/>
  <c r="R52" i="88"/>
  <c r="R59" i="88"/>
  <c r="AB40" i="88"/>
  <c r="AB41" i="88" s="1"/>
  <c r="AB42" i="88" s="1"/>
  <c r="J14" i="88"/>
  <c r="M52" i="88"/>
  <c r="Q40" i="88"/>
  <c r="Y34" i="88"/>
  <c r="Q34" i="88"/>
  <c r="X28" i="88"/>
  <c r="Q21" i="88"/>
  <c r="T28" i="88"/>
  <c r="T21" i="88"/>
  <c r="O24" i="39"/>
  <c r="O25" i="39" s="1"/>
  <c r="AC24" i="39"/>
  <c r="AC25" i="39" s="1"/>
  <c r="AC59" i="88"/>
  <c r="U59" i="88"/>
  <c r="M59" i="88"/>
  <c r="T52" i="88"/>
  <c r="Y46" i="88"/>
  <c r="Q46" i="88"/>
  <c r="X34" i="88"/>
  <c r="AC28" i="88"/>
  <c r="U28" i="88"/>
  <c r="AC21" i="88"/>
  <c r="Z21" i="88"/>
  <c r="Z28" i="88"/>
  <c r="Z34" i="88"/>
  <c r="Z46" i="88"/>
  <c r="Z52" i="88"/>
  <c r="Z59" i="88"/>
  <c r="N21" i="88"/>
  <c r="N28" i="88"/>
  <c r="N34" i="88"/>
  <c r="N46" i="88"/>
  <c r="N47" i="88" s="1"/>
  <c r="N48" i="88" s="1"/>
  <c r="N52" i="88"/>
  <c r="N53" i="88" s="1"/>
  <c r="N54" i="88" s="1"/>
  <c r="N59" i="88"/>
  <c r="N40" i="88"/>
  <c r="N41" i="88" s="1"/>
  <c r="N42" i="88" s="1"/>
  <c r="G14" i="88"/>
  <c r="E14" i="88"/>
  <c r="M40" i="88"/>
  <c r="AC52" i="88"/>
  <c r="U52" i="88"/>
  <c r="U53" i="88" s="1"/>
  <c r="U54" i="88" s="1"/>
  <c r="AE21" i="88"/>
  <c r="AE28" i="88"/>
  <c r="AE34" i="88"/>
  <c r="AE46" i="88"/>
  <c r="AE52" i="88"/>
  <c r="AE59" i="88"/>
  <c r="AA21" i="88"/>
  <c r="AA28" i="88"/>
  <c r="AA34" i="88"/>
  <c r="AA46" i="88"/>
  <c r="AA52" i="88"/>
  <c r="AA59" i="88"/>
  <c r="V24" i="39"/>
  <c r="V25" i="39" s="1"/>
  <c r="W14" i="88"/>
  <c r="S21" i="88"/>
  <c r="S28" i="88"/>
  <c r="S34" i="88"/>
  <c r="S40" i="88"/>
  <c r="S46" i="88"/>
  <c r="S52" i="88"/>
  <c r="S59" i="88"/>
  <c r="O21" i="88"/>
  <c r="O28" i="88"/>
  <c r="O34" i="88"/>
  <c r="O46" i="88"/>
  <c r="O52" i="88"/>
  <c r="O59" i="88"/>
  <c r="K21" i="88"/>
  <c r="K28" i="88"/>
  <c r="K34" i="88"/>
  <c r="K46" i="88"/>
  <c r="K52" i="88"/>
  <c r="K59" i="88"/>
  <c r="C14" i="88"/>
  <c r="T59" i="88"/>
  <c r="Y52" i="88"/>
  <c r="Q52" i="88"/>
  <c r="X46" i="88"/>
  <c r="V40" i="88"/>
  <c r="K40" i="88"/>
  <c r="E40" i="88"/>
  <c r="AC34" i="88"/>
  <c r="M34" i="88"/>
  <c r="Q28" i="88"/>
  <c r="Y21" i="88"/>
  <c r="AB14" i="88"/>
  <c r="P40" i="88"/>
  <c r="L40" i="88"/>
  <c r="N60" i="88" l="1"/>
  <c r="N61" i="88" s="1"/>
  <c r="N29" i="88"/>
  <c r="N30" i="88" s="1"/>
  <c r="C21" i="88"/>
  <c r="C28" i="88"/>
  <c r="C34" i="88"/>
  <c r="C46" i="88"/>
  <c r="C52" i="88"/>
  <c r="C59" i="88"/>
  <c r="G21" i="88"/>
  <c r="G28" i="88"/>
  <c r="G34" i="88"/>
  <c r="G46" i="88"/>
  <c r="G52" i="88"/>
  <c r="G59" i="88"/>
  <c r="G40" i="88"/>
  <c r="H28" i="88"/>
  <c r="H21" i="88"/>
  <c r="H46" i="88"/>
  <c r="H52" i="88"/>
  <c r="H34" i="88"/>
  <c r="H59" i="88"/>
  <c r="AB21" i="88"/>
  <c r="AB22" i="88" s="1"/>
  <c r="AB23" i="88" s="1"/>
  <c r="AB28" i="88"/>
  <c r="AB29" i="88" s="1"/>
  <c r="AB30" i="88" s="1"/>
  <c r="AB59" i="88"/>
  <c r="AB60" i="88" s="1"/>
  <c r="AB61" i="88" s="1"/>
  <c r="AB46" i="88"/>
  <c r="AB47" i="88" s="1"/>
  <c r="AB48" i="88" s="1"/>
  <c r="AB52" i="88"/>
  <c r="AB53" i="88" s="1"/>
  <c r="AB54" i="88" s="1"/>
  <c r="AB34" i="88"/>
  <c r="AB35" i="88" s="1"/>
  <c r="AB36" i="88" s="1"/>
  <c r="N35" i="88"/>
  <c r="N36" i="88" s="1"/>
  <c r="W40" i="88"/>
  <c r="W21" i="88"/>
  <c r="U22" i="88" s="1"/>
  <c r="U23" i="88" s="1"/>
  <c r="W28" i="88"/>
  <c r="W34" i="88"/>
  <c r="U35" i="88" s="1"/>
  <c r="U36" i="88" s="1"/>
  <c r="W46" i="88"/>
  <c r="W52" i="88"/>
  <c r="W59" i="88"/>
  <c r="U60" i="88" s="1"/>
  <c r="U61" i="88" s="1"/>
  <c r="J21" i="88"/>
  <c r="J28" i="88"/>
  <c r="J34" i="88"/>
  <c r="J46" i="88"/>
  <c r="J52" i="88"/>
  <c r="J59" i="88"/>
  <c r="I14" i="88"/>
  <c r="F14" i="88" s="1"/>
  <c r="C40" i="88"/>
  <c r="J40" i="88"/>
  <c r="E34" i="88"/>
  <c r="E46" i="88"/>
  <c r="E28" i="88"/>
  <c r="E59" i="88"/>
  <c r="E21" i="88"/>
  <c r="E52" i="88"/>
  <c r="N22" i="88"/>
  <c r="N23" i="88" s="1"/>
  <c r="U29" i="88"/>
  <c r="U30" i="88" s="1"/>
  <c r="D21" i="88"/>
  <c r="D28" i="88"/>
  <c r="D59" i="88"/>
  <c r="D52" i="88"/>
  <c r="D34" i="88"/>
  <c r="D46" i="88"/>
  <c r="F21" i="88" l="1"/>
  <c r="F28" i="88"/>
  <c r="F34" i="88"/>
  <c r="F46" i="88"/>
  <c r="F52" i="88"/>
  <c r="F59" i="88"/>
  <c r="F40" i="88"/>
  <c r="I21" i="88"/>
  <c r="I52" i="88"/>
  <c r="I59" i="88"/>
  <c r="I46" i="88"/>
  <c r="I28" i="88"/>
  <c r="I34" i="88"/>
  <c r="I40" i="88"/>
</calcChain>
</file>

<file path=xl/comments1.xml><?xml version="1.0" encoding="utf-8"?>
<comments xmlns="http://schemas.openxmlformats.org/spreadsheetml/2006/main">
  <authors>
    <author>Marta</author>
  </authors>
  <commentList>
    <comment ref="C13" authorId="0" shapeId="0">
      <text>
        <r>
          <rPr>
            <b/>
            <sz val="9"/>
            <color indexed="81"/>
            <rFont val="Tahoma"/>
            <family val="2"/>
            <charset val="238"/>
          </rPr>
          <t>Marta:</t>
        </r>
        <r>
          <rPr>
            <sz val="9"/>
            <color indexed="81"/>
            <rFont val="Tahoma"/>
            <family val="2"/>
            <charset val="238"/>
          </rPr>
          <t xml:space="preserve">
wykład zewnętrzni, projekt doktorantki</t>
        </r>
      </text>
    </comment>
  </commentList>
</comments>
</file>

<file path=xl/sharedStrings.xml><?xml version="1.0" encoding="utf-8"?>
<sst xmlns="http://schemas.openxmlformats.org/spreadsheetml/2006/main" count="569" uniqueCount="141">
  <si>
    <t>L.p.</t>
  </si>
  <si>
    <t>C</t>
  </si>
  <si>
    <t>POLITECHNIKA POZNAŃSKA</t>
  </si>
  <si>
    <t>Kierunek</t>
  </si>
  <si>
    <t>Ogólne liczby godzin</t>
  </si>
  <si>
    <t>w tym</t>
  </si>
  <si>
    <t>Nazwa przedmiotu</t>
  </si>
  <si>
    <t>Razem</t>
  </si>
  <si>
    <t>wykł.</t>
  </si>
  <si>
    <t>ćw.</t>
  </si>
  <si>
    <t>lab.</t>
  </si>
  <si>
    <t>proj.</t>
  </si>
  <si>
    <t xml:space="preserve"> </t>
  </si>
  <si>
    <t>I</t>
  </si>
  <si>
    <t>II</t>
  </si>
  <si>
    <t>III</t>
  </si>
  <si>
    <t>W</t>
  </si>
  <si>
    <t>L</t>
  </si>
  <si>
    <t>P</t>
  </si>
  <si>
    <t>E</t>
  </si>
  <si>
    <t>Z</t>
  </si>
  <si>
    <t>IM</t>
  </si>
  <si>
    <t>KTC</t>
  </si>
  <si>
    <t>Realizacja</t>
  </si>
  <si>
    <t>SJO</t>
  </si>
  <si>
    <t>IR</t>
  </si>
  <si>
    <t>L. egzaminów</t>
  </si>
  <si>
    <t>L. zaliczeń</t>
  </si>
  <si>
    <t>ECTS</t>
  </si>
  <si>
    <t>semestr</t>
  </si>
  <si>
    <t xml:space="preserve">                    Plan studiów dziennych uzupełniających II stopnia magisterskich oraz jednolitych magisterskich</t>
  </si>
  <si>
    <t>Blok przedmiotów specjalnościowych (D)</t>
  </si>
  <si>
    <t xml:space="preserve">Razem </t>
  </si>
  <si>
    <t>Liczba godzin tygodniowo</t>
  </si>
  <si>
    <t>1.</t>
  </si>
  <si>
    <t>2.</t>
  </si>
  <si>
    <t>3.</t>
  </si>
  <si>
    <t xml:space="preserve">Razem w bloku D </t>
  </si>
  <si>
    <t>Liczba godz. w semestrze</t>
  </si>
  <si>
    <t xml:space="preserve">Razem w grupie  B </t>
  </si>
  <si>
    <t>Sem. dyplomowe - mgr</t>
  </si>
  <si>
    <t>ISS</t>
  </si>
  <si>
    <t>Plan studiów stacjonarnych II stopnia magisterskich</t>
  </si>
  <si>
    <t>Plan studiów stacjonarnych  II stopnia magisterskich</t>
  </si>
  <si>
    <t>Razem w bloku D</t>
  </si>
  <si>
    <t xml:space="preserve">A. Przedmioty podstawowe  </t>
  </si>
  <si>
    <t xml:space="preserve">B. Przedmioty kierunkowe </t>
  </si>
  <si>
    <t>Og.1</t>
  </si>
  <si>
    <t xml:space="preserve">Razem w grupie  Og </t>
  </si>
  <si>
    <t>Razem w grupie  A</t>
  </si>
  <si>
    <t xml:space="preserve">Przedmioty kształcenia ogólnego (Og) </t>
  </si>
  <si>
    <t>Przedmioty podstawowe (A)</t>
  </si>
  <si>
    <t>Przedmioty kierunkowe (B)</t>
  </si>
  <si>
    <t>Język obcy (specjalistyczny)</t>
  </si>
  <si>
    <t>Matematyka stosowana i metody matematyczne</t>
  </si>
  <si>
    <r>
      <t xml:space="preserve">Praca przejściowa </t>
    </r>
    <r>
      <rPr>
        <b/>
        <vertAlign val="superscript"/>
        <sz val="12"/>
        <rFont val="Arial CE"/>
        <charset val="238"/>
      </rPr>
      <t xml:space="preserve"> *)</t>
    </r>
  </si>
  <si>
    <r>
      <t>1)</t>
    </r>
    <r>
      <rPr>
        <sz val="12"/>
        <rFont val="Arial CE"/>
        <family val="2"/>
        <charset val="238"/>
      </rPr>
      <t xml:space="preserve">  zaliczna po 1 sem.</t>
    </r>
  </si>
  <si>
    <r>
      <t>*)</t>
    </r>
    <r>
      <rPr>
        <sz val="12"/>
        <rFont val="Arial CE"/>
        <family val="2"/>
        <charset val="238"/>
      </rPr>
      <t xml:space="preserve">  Przedmiot którego zaliczenie warunkuje możliwość kontynuowania studiów</t>
    </r>
  </si>
  <si>
    <t xml:space="preserve">Język obcy </t>
  </si>
  <si>
    <t>Og.2</t>
  </si>
  <si>
    <r>
      <t xml:space="preserve">Praca przejściowa </t>
    </r>
    <r>
      <rPr>
        <b/>
        <vertAlign val="superscript"/>
        <sz val="12"/>
        <color indexed="8"/>
        <rFont val="Arial CE"/>
        <family val="2"/>
        <charset val="238"/>
      </rPr>
      <t xml:space="preserve"> *)</t>
    </r>
  </si>
  <si>
    <t xml:space="preserve">   </t>
  </si>
  <si>
    <t xml:space="preserve">Og. Przedmioty kształcenia ogólnego </t>
  </si>
  <si>
    <t xml:space="preserve">studia stacjonarne II stopnia magisterskie </t>
  </si>
  <si>
    <t>2</t>
  </si>
  <si>
    <t>WYDZIAŁ INŻYNIERII TRANSPORTU</t>
  </si>
  <si>
    <t>LOTNICTWO I KOSMONAUTYKA</t>
  </si>
  <si>
    <t>Systemy podtrzymywania życia</t>
  </si>
  <si>
    <t>1</t>
  </si>
  <si>
    <t>Języki programowania</t>
  </si>
  <si>
    <t>Programowanie systemów pokładowych</t>
  </si>
  <si>
    <t>Systemy automatyzacji sterowania SP i SK</t>
  </si>
  <si>
    <t>CAD</t>
  </si>
  <si>
    <t>Materiały kompozytowe</t>
  </si>
  <si>
    <t>KTC/UAM</t>
  </si>
  <si>
    <t>Planowanie misji kosmicznych</t>
  </si>
  <si>
    <t>Zasady kształtowania siatek połączeń lotniczych</t>
  </si>
  <si>
    <t>Zarządzanie projektami</t>
  </si>
  <si>
    <t>WIZ</t>
  </si>
  <si>
    <t>Efektywność i rozwój portów lotniczych</t>
  </si>
  <si>
    <t xml:space="preserve">Przewozy CARGO </t>
  </si>
  <si>
    <t>Planowanie przewozów CAT</t>
  </si>
  <si>
    <t>Krajowy Program Bezpieczeństwa w Lotnictwie Cywilnym</t>
  </si>
  <si>
    <t>Lotnicza działalność gospodarcza - koncesje i zezwolenia</t>
  </si>
  <si>
    <t>Wpływ lotnictwa na środowisko</t>
  </si>
  <si>
    <t>Zarządzenie ruchem lotniczym</t>
  </si>
  <si>
    <t>Radary, łączność i dozorowanie</t>
  </si>
  <si>
    <t>Charakterystyka współczesnego rynku lotniczego</t>
  </si>
  <si>
    <t>Zarządzenie personelem lotniczym</t>
  </si>
  <si>
    <t>Badania w lotnictwie</t>
  </si>
  <si>
    <t>Materiały pędne i smary</t>
  </si>
  <si>
    <t>Statystyka matematyczna</t>
  </si>
  <si>
    <t>Automatyka</t>
  </si>
  <si>
    <t>WE</t>
  </si>
  <si>
    <t>UAM</t>
  </si>
  <si>
    <t>Systemy łączności i rejestracji</t>
  </si>
  <si>
    <t>Certyfikacja wyrobów lotniczych</t>
  </si>
  <si>
    <t>WIT</t>
  </si>
  <si>
    <t>Przesyłanie i analiza obrazów</t>
  </si>
  <si>
    <t>Bazy danych</t>
  </si>
  <si>
    <t>Cyfrowe systemy satelitarne w zastosowaniach telekomunikacyjnych</t>
  </si>
  <si>
    <t>Teledetekcja satelitarna</t>
  </si>
  <si>
    <t>Systemy nawigacji satelitarnej</t>
  </si>
  <si>
    <t>IIL (WBiIŚ)</t>
  </si>
  <si>
    <t>Robotyczne systemy obserwacyjne</t>
  </si>
  <si>
    <t>WI</t>
  </si>
  <si>
    <t>WIZ/UAM</t>
  </si>
  <si>
    <t>Autoprezentacja</t>
  </si>
  <si>
    <t>Og.3</t>
  </si>
  <si>
    <t>Systemy pokładowe w lotnictwie</t>
  </si>
  <si>
    <t>Systemy użytkowania BSP</t>
  </si>
  <si>
    <t>Trening umiejętności manegerskich</t>
  </si>
  <si>
    <t>Aerodynamika i mechanika lotu wysokich prędkości</t>
  </si>
  <si>
    <t>Programowanie w analizie danych</t>
  </si>
  <si>
    <t>Metody analizy przeplywow rzeczywistych i reagujacych</t>
  </si>
  <si>
    <t>Metody numeryczne w mechanice płynów</t>
  </si>
  <si>
    <t>Sterowanie układów napędowych</t>
  </si>
  <si>
    <t>Wytrzymałość konstrukcji lotniczych</t>
  </si>
  <si>
    <t>Termomechanika płynów rzeczywistych i reagujących</t>
  </si>
  <si>
    <r>
      <t>Praktyka zawodowa</t>
    </r>
    <r>
      <rPr>
        <b/>
        <vertAlign val="superscript"/>
        <sz val="12"/>
        <rFont val="Arial CE"/>
        <family val="2"/>
        <charset val="238"/>
      </rPr>
      <t xml:space="preserve"> 1)   </t>
    </r>
  </si>
  <si>
    <t>Badania nieniszczące</t>
  </si>
  <si>
    <t>Og. 4</t>
  </si>
  <si>
    <t>Og.5</t>
  </si>
  <si>
    <t>Ścieżka dypl.</t>
  </si>
  <si>
    <t>Inżynieria lotnicza</t>
  </si>
  <si>
    <t>Inżynieria kosmiczna</t>
  </si>
  <si>
    <t>Lotnictwo cywilne</t>
  </si>
  <si>
    <t>Inżynieria Wirtualna w Aeronatyce</t>
  </si>
  <si>
    <t>Blok przedmiotów (D)\</t>
  </si>
  <si>
    <t>Blok przedmiotów (D)</t>
  </si>
  <si>
    <t>D. Blok przedmiotów</t>
  </si>
  <si>
    <t>Dynamika satelitów i sond kosmicznych</t>
  </si>
  <si>
    <t>Środowisko kosmiczne i jego zagrożenia</t>
  </si>
  <si>
    <t>Prowadzenie krajowych i zagranicznych projektów</t>
  </si>
  <si>
    <t>Astronomia współczesna</t>
  </si>
  <si>
    <t>Podstawy Spalania</t>
  </si>
  <si>
    <t>Podstawy CFD</t>
  </si>
  <si>
    <t>Paliwa lotnicze i rakietowe</t>
  </si>
  <si>
    <t>1. Inżynieria lotnicza (IL) - KTC</t>
  </si>
  <si>
    <t>2. Inżynieria kosmiczna (IK) - KTC</t>
  </si>
  <si>
    <t>3. Lotnictwo cywilne (LC) - 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</si>
</sst>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5">
    <font>
      <sz val="10"/>
      <name val="Arial CE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b/>
      <i/>
      <sz val="9"/>
      <name val="Arial CE"/>
      <family val="2"/>
      <charset val="238"/>
    </font>
    <font>
      <b/>
      <sz val="16"/>
      <name val="Arial CE"/>
      <family val="2"/>
      <charset val="238"/>
    </font>
    <font>
      <sz val="16"/>
      <name val="Arial CE"/>
      <family val="2"/>
      <charset val="238"/>
    </font>
    <font>
      <sz val="12"/>
      <name val="Arial CE"/>
      <family val="2"/>
      <charset val="238"/>
    </font>
    <font>
      <i/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4"/>
      <name val="Arial CE"/>
      <charset val="238"/>
    </font>
    <font>
      <sz val="12"/>
      <name val="Arial CE"/>
      <charset val="238"/>
    </font>
    <font>
      <b/>
      <sz val="12"/>
      <name val="Arial CE"/>
      <charset val="238"/>
    </font>
    <font>
      <b/>
      <i/>
      <sz val="10"/>
      <name val="Arial CE"/>
      <family val="2"/>
      <charset val="238"/>
    </font>
    <font>
      <b/>
      <sz val="10"/>
      <name val="Arial CE"/>
      <charset val="238"/>
    </font>
    <font>
      <sz val="12"/>
      <name val="MS Sans Serif"/>
    </font>
    <font>
      <b/>
      <sz val="12"/>
      <name val="MS Sans Serif"/>
      <family val="2"/>
      <charset val="238"/>
    </font>
    <font>
      <sz val="12"/>
      <name val="Arial CE"/>
    </font>
    <font>
      <i/>
      <u/>
      <sz val="12"/>
      <color indexed="10"/>
      <name val="Arial CE"/>
      <family val="2"/>
      <charset val="238"/>
    </font>
    <font>
      <b/>
      <i/>
      <sz val="12"/>
      <name val="Arial CE"/>
      <family val="2"/>
      <charset val="238"/>
    </font>
    <font>
      <sz val="16"/>
      <name val="MS Sans Serif"/>
    </font>
    <font>
      <b/>
      <sz val="20"/>
      <name val="Arial CE"/>
      <family val="2"/>
      <charset val="238"/>
    </font>
    <font>
      <sz val="20"/>
      <name val="Arial CE"/>
      <family val="2"/>
      <charset val="238"/>
    </font>
    <font>
      <b/>
      <sz val="18"/>
      <name val="Arial CE"/>
      <family val="2"/>
      <charset val="238"/>
    </font>
    <font>
      <sz val="14"/>
      <name val="Arial CE"/>
      <family val="2"/>
      <charset val="238"/>
    </font>
    <font>
      <i/>
      <vertAlign val="superscript"/>
      <sz val="12"/>
      <name val="Arial CE"/>
      <family val="2"/>
      <charset val="238"/>
    </font>
    <font>
      <sz val="12"/>
      <name val="Times New Roman"/>
      <family val="1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vertAlign val="superscript"/>
      <sz val="12"/>
      <name val="Arial CE"/>
      <charset val="238"/>
    </font>
    <font>
      <sz val="8"/>
      <name val="Arial CE"/>
      <charset val="238"/>
    </font>
    <font>
      <b/>
      <vertAlign val="superscript"/>
      <sz val="12"/>
      <name val="Arial CE"/>
      <charset val="238"/>
    </font>
    <font>
      <b/>
      <sz val="11"/>
      <name val="Arial CE"/>
      <charset val="238"/>
    </font>
    <font>
      <b/>
      <sz val="12"/>
      <color indexed="8"/>
      <name val="Arial CE"/>
      <family val="2"/>
      <charset val="238"/>
    </font>
    <font>
      <b/>
      <vertAlign val="superscript"/>
      <sz val="12"/>
      <color indexed="8"/>
      <name val="Arial CE"/>
      <family val="2"/>
      <charset val="238"/>
    </font>
    <font>
      <sz val="12"/>
      <name val="MS Sans Serif"/>
      <family val="2"/>
      <charset val="238"/>
    </font>
    <font>
      <sz val="16"/>
      <name val="MS Sans Serif"/>
      <family val="2"/>
      <charset val="238"/>
    </font>
    <font>
      <b/>
      <sz val="12"/>
      <color indexed="10"/>
      <name val="Arial CE"/>
      <charset val="238"/>
    </font>
    <font>
      <b/>
      <sz val="16"/>
      <color indexed="8"/>
      <name val="Arial CE"/>
      <family val="2"/>
      <charset val="238"/>
    </font>
    <font>
      <sz val="10"/>
      <name val="Arial CE"/>
      <charset val="238"/>
    </font>
    <font>
      <sz val="12"/>
      <name val="Arimo"/>
    </font>
    <font>
      <b/>
      <sz val="12"/>
      <name val="Arimo"/>
    </font>
    <font>
      <sz val="12"/>
      <color indexed="8"/>
      <name val="Arial CE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2"/>
      <name val="Arimo"/>
      <charset val="238"/>
    </font>
    <font>
      <b/>
      <sz val="12"/>
      <name val="Arimo"/>
      <charset val="238"/>
    </font>
    <font>
      <b/>
      <strike/>
      <sz val="12"/>
      <name val="Arial CE"/>
      <charset val="238"/>
    </font>
    <font>
      <b/>
      <vertAlign val="superscript"/>
      <sz val="12"/>
      <name val="Arial CE"/>
      <family val="2"/>
      <charset val="238"/>
    </font>
    <font>
      <b/>
      <sz val="12"/>
      <color theme="1"/>
      <name val="Arial CE"/>
      <charset val="238"/>
    </font>
    <font>
      <b/>
      <sz val="12"/>
      <color theme="1"/>
      <name val="Arial CE"/>
      <family val="2"/>
      <charset val="238"/>
    </font>
    <font>
      <b/>
      <sz val="14"/>
      <color theme="1"/>
      <name val="Arial CE"/>
      <family val="2"/>
      <charset val="238"/>
    </font>
    <font>
      <sz val="12"/>
      <color rgb="FFFF0000"/>
      <name val="Arial CE"/>
      <family val="2"/>
      <charset val="238"/>
    </font>
    <font>
      <sz val="14"/>
      <color rgb="FFFF0000"/>
      <name val="Arial CE"/>
      <charset val="238"/>
    </font>
    <font>
      <sz val="12"/>
      <color rgb="FFFF0000"/>
      <name val="Arial CE"/>
      <charset val="238"/>
    </font>
    <font>
      <b/>
      <sz val="10"/>
      <color rgb="FFFF0000"/>
      <name val="Arial CE"/>
      <charset val="238"/>
    </font>
    <font>
      <b/>
      <sz val="12"/>
      <color rgb="FFFF0000"/>
      <name val="Arial CE"/>
      <charset val="238"/>
    </font>
    <font>
      <sz val="12"/>
      <color theme="1"/>
      <name val="Arial CE"/>
      <family val="2"/>
      <charset val="238"/>
    </font>
    <font>
      <b/>
      <sz val="10"/>
      <color theme="1"/>
      <name val="Arial CE"/>
      <family val="2"/>
      <charset val="238"/>
    </font>
    <font>
      <b/>
      <sz val="12"/>
      <color rgb="FFFF0000"/>
      <name val="Arial CE"/>
      <family val="2"/>
      <charset val="238"/>
    </font>
    <font>
      <b/>
      <sz val="12"/>
      <color rgb="FFFF0000"/>
      <name val="Arimo"/>
    </font>
    <font>
      <sz val="12"/>
      <color theme="1"/>
      <name val="Arimo"/>
    </font>
    <font>
      <b/>
      <sz val="12"/>
      <color theme="1"/>
      <name val="Arimo"/>
    </font>
    <font>
      <sz val="12"/>
      <color theme="1"/>
      <name val="Arial CE"/>
      <charset val="238"/>
    </font>
  </fonts>
  <fills count="6">
    <fill>
      <patternFill patternType="none"/>
    </fill>
    <fill>
      <patternFill patternType="gray125"/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indexed="9"/>
        <bgColor indexed="9"/>
      </patternFill>
    </fill>
  </fills>
  <borders count="116">
    <border>
      <left/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double">
        <color rgb="FF000000"/>
      </right>
      <top style="thin">
        <color rgb="FF000000"/>
      </top>
      <bottom style="thin">
        <color indexed="64"/>
      </bottom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double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</borders>
  <cellStyleXfs count="3">
    <xf numFmtId="0" fontId="0" fillId="0" borderId="0"/>
    <xf numFmtId="0" fontId="40" fillId="0" borderId="0"/>
    <xf numFmtId="0" fontId="1" fillId="0" borderId="0"/>
  </cellStyleXfs>
  <cellXfs count="717">
    <xf numFmtId="0" fontId="0" fillId="0" borderId="0" xfId="0"/>
    <xf numFmtId="0" fontId="2" fillId="0" borderId="0" xfId="0" applyFont="1"/>
    <xf numFmtId="0" fontId="8" fillId="0" borderId="0" xfId="0" applyFont="1"/>
    <xf numFmtId="0" fontId="8" fillId="0" borderId="0" xfId="0" applyFont="1" applyAlignment="1">
      <alignment horizontal="centerContinuous"/>
    </xf>
    <xf numFmtId="0" fontId="8" fillId="0" borderId="0" xfId="0" applyFont="1" applyBorder="1"/>
    <xf numFmtId="0" fontId="8" fillId="0" borderId="0" xfId="0" applyFont="1" applyAlignment="1">
      <alignment horizontal="center"/>
    </xf>
    <xf numFmtId="0" fontId="8" fillId="0" borderId="0" xfId="0" applyFont="1" applyFill="1" applyAlignment="1">
      <alignment horizontal="centerContinuous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Border="1"/>
    <xf numFmtId="0" fontId="16" fillId="0" borderId="0" xfId="0" applyFont="1"/>
    <xf numFmtId="0" fontId="8" fillId="0" borderId="0" xfId="0" applyFont="1" applyBorder="1" applyAlignment="1">
      <alignment vertical="center"/>
    </xf>
    <xf numFmtId="14" fontId="8" fillId="0" borderId="0" xfId="0" applyNumberFormat="1" applyFont="1" applyBorder="1" applyAlignment="1">
      <alignment vertical="center"/>
    </xf>
    <xf numFmtId="0" fontId="12" fillId="0" borderId="0" xfId="0" applyFont="1"/>
    <xf numFmtId="0" fontId="2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Continuous"/>
    </xf>
    <xf numFmtId="0" fontId="8" fillId="0" borderId="0" xfId="0" applyFont="1" applyAlignment="1">
      <alignment horizontal="centerContinuous" vertical="center"/>
    </xf>
    <xf numFmtId="0" fontId="19" fillId="0" borderId="0" xfId="0" quotePrefix="1" applyFont="1" applyAlignment="1">
      <alignment horizontal="centerContinuous"/>
    </xf>
    <xf numFmtId="0" fontId="9" fillId="0" borderId="4" xfId="0" applyFont="1" applyFill="1" applyBorder="1" applyAlignment="1">
      <alignment horizontal="center"/>
    </xf>
    <xf numFmtId="14" fontId="9" fillId="0" borderId="5" xfId="0" quotePrefix="1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Continuous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16" xfId="0" applyNumberFormat="1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2" fillId="0" borderId="17" xfId="0" applyFont="1" applyFill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9" fillId="0" borderId="18" xfId="0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center"/>
    </xf>
    <xf numFmtId="0" fontId="2" fillId="0" borderId="19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19" xfId="0" applyFont="1" applyFill="1" applyBorder="1" applyAlignment="1"/>
    <xf numFmtId="0" fontId="3" fillId="0" borderId="20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20" fillId="0" borderId="8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14" fillId="0" borderId="27" xfId="0" applyFont="1" applyFill="1" applyBorder="1" applyAlignment="1">
      <alignment horizontal="centerContinuous" vertical="center"/>
    </xf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8" fillId="0" borderId="30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indent="1"/>
    </xf>
    <xf numFmtId="0" fontId="13" fillId="0" borderId="22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 wrapText="1"/>
    </xf>
    <xf numFmtId="49" fontId="13" fillId="0" borderId="22" xfId="0" applyNumberFormat="1" applyFont="1" applyBorder="1" applyAlignment="1">
      <alignment horizontal="center" vertical="center" wrapText="1"/>
    </xf>
    <xf numFmtId="0" fontId="2" fillId="0" borderId="31" xfId="0" applyFont="1" applyFill="1" applyBorder="1" applyAlignment="1">
      <alignment vertical="center"/>
    </xf>
    <xf numFmtId="0" fontId="2" fillId="3" borderId="3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Alignment="1"/>
    <xf numFmtId="0" fontId="18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21" fillId="0" borderId="0" xfId="0" applyFont="1" applyBorder="1"/>
    <xf numFmtId="0" fontId="7" fillId="0" borderId="0" xfId="0" applyFont="1" applyBorder="1"/>
    <xf numFmtId="0" fontId="14" fillId="0" borderId="1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textRotation="90"/>
    </xf>
    <xf numFmtId="0" fontId="16" fillId="0" borderId="0" xfId="0" applyFont="1" applyAlignment="1"/>
    <xf numFmtId="0" fontId="13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/>
    </xf>
    <xf numFmtId="0" fontId="8" fillId="0" borderId="0" xfId="0" applyFont="1" applyBorder="1" applyAlignment="1">
      <alignment horizontal="left"/>
    </xf>
    <xf numFmtId="0" fontId="13" fillId="0" borderId="21" xfId="0" applyFont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textRotation="90"/>
    </xf>
    <xf numFmtId="0" fontId="10" fillId="2" borderId="2" xfId="0" applyFont="1" applyFill="1" applyBorder="1" applyAlignment="1">
      <alignment vertical="center"/>
    </xf>
    <xf numFmtId="0" fontId="6" fillId="0" borderId="0" xfId="0" applyFont="1" applyBorder="1"/>
    <xf numFmtId="0" fontId="2" fillId="0" borderId="34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5" fillId="0" borderId="35" xfId="0" quotePrefix="1" applyFont="1" applyFill="1" applyBorder="1" applyAlignment="1">
      <alignment horizontal="center"/>
    </xf>
    <xf numFmtId="0" fontId="5" fillId="0" borderId="36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16" xfId="0" quotePrefix="1" applyFont="1" applyFill="1" applyBorder="1" applyAlignment="1">
      <alignment horizontal="center"/>
    </xf>
    <xf numFmtId="0" fontId="8" fillId="0" borderId="28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22" fillId="0" borderId="0" xfId="0" applyFont="1" applyBorder="1"/>
    <xf numFmtId="0" fontId="22" fillId="0" borderId="0" xfId="0" applyFont="1" applyBorder="1" applyAlignment="1">
      <alignment horizontal="center"/>
    </xf>
    <xf numFmtId="0" fontId="23" fillId="0" borderId="0" xfId="0" applyFont="1" applyAlignment="1"/>
    <xf numFmtId="0" fontId="15" fillId="0" borderId="0" xfId="0" applyFont="1"/>
    <xf numFmtId="0" fontId="13" fillId="0" borderId="16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49" fontId="13" fillId="0" borderId="26" xfId="0" applyNumberFormat="1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" fillId="0" borderId="0" xfId="0" applyFont="1" applyBorder="1" applyAlignment="1">
      <alignment horizontal="centerContinuous" vertical="center"/>
    </xf>
    <xf numFmtId="0" fontId="8" fillId="0" borderId="0" xfId="0" applyFont="1" applyBorder="1" applyAlignment="1"/>
    <xf numFmtId="0" fontId="25" fillId="0" borderId="0" xfId="0" applyFont="1" applyFill="1" applyBorder="1" applyAlignment="1">
      <alignment horizontal="center" vertical="center"/>
    </xf>
    <xf numFmtId="0" fontId="2" fillId="0" borderId="30" xfId="2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26" xfId="0" applyNumberFormat="1" applyFont="1" applyBorder="1" applyAlignment="1">
      <alignment horizontal="center" vertical="center" wrapText="1"/>
    </xf>
    <xf numFmtId="0" fontId="13" fillId="0" borderId="37" xfId="0" applyNumberFormat="1" applyFont="1" applyBorder="1" applyAlignment="1">
      <alignment horizontal="center" vertical="center" wrapText="1"/>
    </xf>
    <xf numFmtId="0" fontId="13" fillId="0" borderId="38" xfId="0" applyNumberFormat="1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9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25" fillId="0" borderId="0" xfId="0" applyFont="1" applyFill="1"/>
    <xf numFmtId="0" fontId="25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0" xfId="0" applyFont="1" applyBorder="1" applyAlignment="1"/>
    <xf numFmtId="0" fontId="2" fillId="0" borderId="0" xfId="0" applyFont="1" applyAlignment="1"/>
    <xf numFmtId="0" fontId="13" fillId="3" borderId="14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7" xfId="0" applyNumberFormat="1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3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vertical="center"/>
    </xf>
    <xf numFmtId="0" fontId="13" fillId="0" borderId="0" xfId="0" applyFont="1" applyFill="1"/>
    <xf numFmtId="0" fontId="26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5" borderId="17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/>
    </xf>
    <xf numFmtId="0" fontId="2" fillId="3" borderId="0" xfId="0" applyFont="1" applyFill="1" applyBorder="1" applyAlignment="1">
      <alignment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vertical="center"/>
    </xf>
    <xf numFmtId="0" fontId="13" fillId="3" borderId="36" xfId="0" applyFont="1" applyFill="1" applyBorder="1" applyAlignment="1">
      <alignment horizontal="center" vertical="center" wrapText="1"/>
    </xf>
    <xf numFmtId="0" fontId="13" fillId="3" borderId="23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13" fillId="3" borderId="44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0" fontId="13" fillId="0" borderId="0" xfId="0" applyFont="1"/>
    <xf numFmtId="0" fontId="0" fillId="0" borderId="0" xfId="0" applyAlignment="1"/>
    <xf numFmtId="0" fontId="13" fillId="3" borderId="30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22" fillId="0" borderId="0" xfId="0" applyFont="1" applyBorder="1" applyAlignment="1"/>
    <xf numFmtId="0" fontId="21" fillId="0" borderId="0" xfId="0" applyFont="1" applyBorder="1" applyAlignment="1"/>
    <xf numFmtId="0" fontId="7" fillId="0" borderId="0" xfId="0" applyFont="1" applyBorder="1" applyAlignment="1"/>
    <xf numFmtId="0" fontId="29" fillId="0" borderId="0" xfId="0" applyFont="1" applyAlignment="1"/>
    <xf numFmtId="0" fontId="27" fillId="0" borderId="0" xfId="0" applyFont="1" applyAlignment="1"/>
    <xf numFmtId="0" fontId="27" fillId="0" borderId="0" xfId="0" applyFont="1" applyBorder="1" applyAlignment="1"/>
    <xf numFmtId="0" fontId="9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left"/>
    </xf>
    <xf numFmtId="0" fontId="2" fillId="0" borderId="45" xfId="0" applyFont="1" applyBorder="1" applyAlignment="1">
      <alignment vertical="center"/>
    </xf>
    <xf numFmtId="0" fontId="13" fillId="3" borderId="40" xfId="0" applyFont="1" applyFill="1" applyBorder="1" applyAlignment="1">
      <alignment horizontal="center" vertical="center"/>
    </xf>
    <xf numFmtId="0" fontId="13" fillId="0" borderId="0" xfId="0" applyFont="1" applyBorder="1"/>
    <xf numFmtId="0" fontId="13" fillId="3" borderId="9" xfId="0" applyFont="1" applyFill="1" applyBorder="1" applyAlignment="1">
      <alignment horizontal="left" vertical="center" wrapText="1"/>
    </xf>
    <xf numFmtId="0" fontId="13" fillId="3" borderId="33" xfId="0" applyNumberFormat="1" applyFont="1" applyFill="1" applyBorder="1" applyAlignment="1">
      <alignment horizontal="center" vertical="center" wrapText="1"/>
    </xf>
    <xf numFmtId="0" fontId="13" fillId="3" borderId="26" xfId="0" applyNumberFormat="1" applyFont="1" applyFill="1" applyBorder="1" applyAlignment="1">
      <alignment horizontal="center" vertical="center" wrapText="1"/>
    </xf>
    <xf numFmtId="0" fontId="13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textRotation="90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36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1" xfId="0" applyNumberFormat="1" applyFont="1" applyFill="1" applyBorder="1" applyAlignment="1">
      <alignment horizontal="center" vertical="center" wrapText="1"/>
    </xf>
    <xf numFmtId="0" fontId="13" fillId="0" borderId="45" xfId="0" applyFont="1" applyBorder="1" applyAlignment="1">
      <alignment vertical="center"/>
    </xf>
    <xf numFmtId="0" fontId="13" fillId="3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textRotation="90"/>
    </xf>
    <xf numFmtId="0" fontId="3" fillId="0" borderId="22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 wrapText="1"/>
    </xf>
    <xf numFmtId="0" fontId="13" fillId="0" borderId="46" xfId="0" applyFont="1" applyBorder="1" applyAlignment="1">
      <alignment horizontal="center" vertical="center"/>
    </xf>
    <xf numFmtId="0" fontId="28" fillId="0" borderId="0" xfId="0" applyFont="1" applyAlignment="1"/>
    <xf numFmtId="0" fontId="13" fillId="0" borderId="47" xfId="0" applyFont="1" applyBorder="1" applyAlignment="1">
      <alignment horizontal="center" vertical="center"/>
    </xf>
    <xf numFmtId="0" fontId="13" fillId="3" borderId="48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3" fillId="0" borderId="51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1" fontId="10" fillId="3" borderId="32" xfId="0" applyNumberFormat="1" applyFont="1" applyFill="1" applyBorder="1" applyAlignment="1">
      <alignment horizontal="center" vertical="center" wrapText="1"/>
    </xf>
    <xf numFmtId="1" fontId="10" fillId="3" borderId="52" xfId="0" applyNumberFormat="1" applyFont="1" applyFill="1" applyBorder="1" applyAlignment="1">
      <alignment horizontal="center" vertical="center" wrapText="1"/>
    </xf>
    <xf numFmtId="1" fontId="10" fillId="3" borderId="21" xfId="0" applyNumberFormat="1" applyFont="1" applyFill="1" applyBorder="1" applyAlignment="1">
      <alignment horizontal="center" vertical="center" wrapText="1"/>
    </xf>
    <xf numFmtId="1" fontId="10" fillId="3" borderId="9" xfId="0" applyNumberFormat="1" applyFont="1" applyFill="1" applyBorder="1" applyAlignment="1">
      <alignment horizontal="center" vertical="center" wrapText="1"/>
    </xf>
    <xf numFmtId="1" fontId="10" fillId="3" borderId="42" xfId="0" applyNumberFormat="1" applyFont="1" applyFill="1" applyBorder="1" applyAlignment="1">
      <alignment horizontal="center" vertical="center" wrapText="1"/>
    </xf>
    <xf numFmtId="1" fontId="10" fillId="5" borderId="31" xfId="0" applyNumberFormat="1" applyFont="1" applyFill="1" applyBorder="1" applyAlignment="1">
      <alignment horizontal="center" vertical="center" wrapText="1"/>
    </xf>
    <xf numFmtId="1" fontId="10" fillId="5" borderId="53" xfId="0" applyNumberFormat="1" applyFont="1" applyFill="1" applyBorder="1" applyAlignment="1">
      <alignment horizontal="center" vertical="center" wrapText="1"/>
    </xf>
    <xf numFmtId="1" fontId="10" fillId="0" borderId="34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vertical="center"/>
    </xf>
    <xf numFmtId="1" fontId="25" fillId="0" borderId="0" xfId="0" applyNumberFormat="1" applyFont="1" applyFill="1"/>
    <xf numFmtId="1" fontId="25" fillId="0" borderId="0" xfId="0" applyNumberFormat="1" applyFont="1" applyFill="1" applyBorder="1" applyAlignment="1">
      <alignment horizontal="center"/>
    </xf>
    <xf numFmtId="1" fontId="25" fillId="0" borderId="0" xfId="0" applyNumberFormat="1" applyFont="1" applyFill="1" applyBorder="1" applyAlignment="1">
      <alignment horizontal="center" vertical="center"/>
    </xf>
    <xf numFmtId="1" fontId="13" fillId="0" borderId="26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52" xfId="0" applyNumberFormat="1" applyFont="1" applyBorder="1" applyAlignment="1">
      <alignment horizontal="center" vertical="center" wrapText="1"/>
    </xf>
    <xf numFmtId="1" fontId="2" fillId="0" borderId="21" xfId="0" applyNumberFormat="1" applyFont="1" applyBorder="1" applyAlignment="1">
      <alignment horizontal="center" vertical="center" wrapText="1"/>
    </xf>
    <xf numFmtId="1" fontId="13" fillId="0" borderId="21" xfId="0" applyNumberFormat="1" applyFont="1" applyBorder="1" applyAlignment="1">
      <alignment horizontal="center" vertical="center" wrapText="1"/>
    </xf>
    <xf numFmtId="1" fontId="13" fillId="0" borderId="22" xfId="0" applyNumberFormat="1" applyFont="1" applyBorder="1" applyAlignment="1">
      <alignment horizontal="center" vertical="center" wrapText="1"/>
    </xf>
    <xf numFmtId="1" fontId="13" fillId="0" borderId="25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1" fontId="13" fillId="0" borderId="20" xfId="0" applyNumberFormat="1" applyFont="1" applyBorder="1" applyAlignment="1">
      <alignment horizontal="center" vertical="center" wrapText="1"/>
    </xf>
    <xf numFmtId="1" fontId="13" fillId="0" borderId="20" xfId="0" quotePrefix="1" applyNumberFormat="1" applyFont="1" applyBorder="1" applyAlignment="1">
      <alignment horizontal="center" vertical="center" wrapText="1"/>
    </xf>
    <xf numFmtId="1" fontId="2" fillId="4" borderId="31" xfId="0" applyNumberFormat="1" applyFont="1" applyFill="1" applyBorder="1" applyAlignment="1">
      <alignment horizontal="center" vertical="center" wrapText="1"/>
    </xf>
    <xf numFmtId="1" fontId="2" fillId="0" borderId="34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2" fillId="4" borderId="5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 wrapText="1"/>
    </xf>
    <xf numFmtId="0" fontId="8" fillId="3" borderId="0" xfId="0" applyFont="1" applyFill="1"/>
    <xf numFmtId="0" fontId="30" fillId="3" borderId="0" xfId="0" applyFont="1" applyFill="1"/>
    <xf numFmtId="0" fontId="8" fillId="3" borderId="0" xfId="0" applyFont="1" applyFill="1" applyAlignment="1">
      <alignment horizontal="center"/>
    </xf>
    <xf numFmtId="0" fontId="33" fillId="0" borderId="33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left" vertical="center" wrapText="1"/>
    </xf>
    <xf numFmtId="1" fontId="10" fillId="5" borderId="54" xfId="0" applyNumberFormat="1" applyFont="1" applyFill="1" applyBorder="1" applyAlignment="1">
      <alignment horizontal="center" vertical="center" wrapText="1"/>
    </xf>
    <xf numFmtId="1" fontId="10" fillId="5" borderId="17" xfId="0" applyNumberFormat="1" applyFont="1" applyFill="1" applyBorder="1" applyAlignment="1">
      <alignment horizontal="center" vertical="center" wrapText="1"/>
    </xf>
    <xf numFmtId="1" fontId="10" fillId="3" borderId="55" xfId="0" applyNumberFormat="1" applyFont="1" applyFill="1" applyBorder="1" applyAlignment="1">
      <alignment horizontal="center" vertical="center" wrapText="1"/>
    </xf>
    <xf numFmtId="1" fontId="10" fillId="3" borderId="37" xfId="0" applyNumberFormat="1" applyFont="1" applyFill="1" applyBorder="1" applyAlignment="1">
      <alignment horizontal="center" vertical="center" wrapText="1"/>
    </xf>
    <xf numFmtId="1" fontId="10" fillId="3" borderId="56" xfId="0" applyNumberFormat="1" applyFont="1" applyFill="1" applyBorder="1" applyAlignment="1">
      <alignment horizontal="center" vertical="center" wrapText="1"/>
    </xf>
    <xf numFmtId="1" fontId="10" fillId="3" borderId="8" xfId="0" applyNumberFormat="1" applyFont="1" applyFill="1" applyBorder="1" applyAlignment="1">
      <alignment horizontal="center" vertical="center" wrapText="1"/>
    </xf>
    <xf numFmtId="1" fontId="10" fillId="3" borderId="0" xfId="0" applyNumberFormat="1" applyFont="1" applyFill="1" applyBorder="1" applyAlignment="1">
      <alignment horizontal="center" vertical="center" wrapText="1"/>
    </xf>
    <xf numFmtId="1" fontId="10" fillId="3" borderId="8" xfId="0" quotePrefix="1" applyNumberFormat="1" applyFont="1" applyFill="1" applyBorder="1" applyAlignment="1">
      <alignment horizontal="center" vertical="center" wrapText="1"/>
    </xf>
    <xf numFmtId="1" fontId="10" fillId="3" borderId="57" xfId="0" applyNumberFormat="1" applyFont="1" applyFill="1" applyBorder="1" applyAlignment="1">
      <alignment horizontal="center" vertical="center" wrapText="1"/>
    </xf>
    <xf numFmtId="1" fontId="10" fillId="5" borderId="39" xfId="0" applyNumberFormat="1" applyFont="1" applyFill="1" applyBorder="1" applyAlignment="1">
      <alignment horizontal="center" vertical="center" wrapText="1"/>
    </xf>
    <xf numFmtId="0" fontId="10" fillId="3" borderId="56" xfId="0" applyNumberFormat="1" applyFont="1" applyFill="1" applyBorder="1" applyAlignment="1">
      <alignment horizontal="center" vertical="center" wrapText="1"/>
    </xf>
    <xf numFmtId="1" fontId="13" fillId="0" borderId="16" xfId="0" applyNumberFormat="1" applyFont="1" applyBorder="1" applyAlignment="1">
      <alignment horizontal="center" vertical="center" wrapText="1"/>
    </xf>
    <xf numFmtId="1" fontId="13" fillId="0" borderId="30" xfId="0" applyNumberFormat="1" applyFont="1" applyBorder="1" applyAlignment="1">
      <alignment horizontal="center" vertical="center" wrapText="1"/>
    </xf>
    <xf numFmtId="1" fontId="13" fillId="0" borderId="58" xfId="0" applyNumberFormat="1" applyFont="1" applyBorder="1" applyAlignment="1">
      <alignment horizontal="center" vertical="center" wrapText="1"/>
    </xf>
    <xf numFmtId="1" fontId="2" fillId="4" borderId="59" xfId="0" applyNumberFormat="1" applyFont="1" applyFill="1" applyBorder="1" applyAlignment="1">
      <alignment horizontal="center" vertical="center" wrapText="1"/>
    </xf>
    <xf numFmtId="0" fontId="2" fillId="3" borderId="52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49" fontId="13" fillId="3" borderId="22" xfId="0" applyNumberFormat="1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0" xfId="0" quotePrefix="1" applyFont="1" applyFill="1" applyBorder="1" applyAlignment="1">
      <alignment horizontal="center" vertical="center" wrapText="1"/>
    </xf>
    <xf numFmtId="49" fontId="13" fillId="3" borderId="21" xfId="0" applyNumberFormat="1" applyFont="1" applyFill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35" xfId="0" applyNumberFormat="1" applyFont="1" applyBorder="1" applyAlignment="1">
      <alignment horizontal="center" vertical="center" wrapText="1"/>
    </xf>
    <xf numFmtId="0" fontId="34" fillId="3" borderId="32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vertical="center" wrapText="1"/>
    </xf>
    <xf numFmtId="0" fontId="34" fillId="3" borderId="52" xfId="0" applyFont="1" applyFill="1" applyBorder="1" applyAlignment="1">
      <alignment horizontal="center" vertical="center" wrapText="1"/>
    </xf>
    <xf numFmtId="0" fontId="34" fillId="3" borderId="21" xfId="0" applyFont="1" applyFill="1" applyBorder="1" applyAlignment="1">
      <alignment horizontal="center" vertical="center" wrapText="1"/>
    </xf>
    <xf numFmtId="0" fontId="34" fillId="3" borderId="2" xfId="0" applyFont="1" applyFill="1" applyBorder="1" applyAlignment="1">
      <alignment vertical="center"/>
    </xf>
    <xf numFmtId="0" fontId="8" fillId="3" borderId="28" xfId="0" applyFont="1" applyFill="1" applyBorder="1" applyAlignment="1">
      <alignment horizontal="center"/>
    </xf>
    <xf numFmtId="0" fontId="2" fillId="3" borderId="31" xfId="0" applyFont="1" applyFill="1" applyBorder="1" applyAlignment="1">
      <alignment vertical="center"/>
    </xf>
    <xf numFmtId="0" fontId="2" fillId="5" borderId="17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5" borderId="53" xfId="0" applyFont="1" applyFill="1" applyBorder="1" applyAlignment="1">
      <alignment horizontal="center" vertical="center" wrapText="1"/>
    </xf>
    <xf numFmtId="49" fontId="12" fillId="3" borderId="9" xfId="0" applyNumberFormat="1" applyFont="1" applyFill="1" applyBorder="1" applyAlignment="1">
      <alignment horizontal="left" vertical="center" wrapText="1" indent="1"/>
    </xf>
    <xf numFmtId="0" fontId="36" fillId="0" borderId="0" xfId="0" applyFont="1"/>
    <xf numFmtId="0" fontId="37" fillId="0" borderId="0" xfId="0" applyFont="1" applyBorder="1"/>
    <xf numFmtId="0" fontId="13" fillId="3" borderId="30" xfId="2" applyNumberFormat="1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/>
    </xf>
    <xf numFmtId="0" fontId="2" fillId="3" borderId="17" xfId="0" applyFont="1" applyFill="1" applyBorder="1" applyAlignment="1">
      <alignment vertical="center"/>
    </xf>
    <xf numFmtId="0" fontId="2" fillId="3" borderId="34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0" xfId="0" applyFont="1" applyFill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left"/>
    </xf>
    <xf numFmtId="0" fontId="8" fillId="3" borderId="0" xfId="0" applyFont="1" applyFill="1" applyAlignment="1"/>
    <xf numFmtId="0" fontId="12" fillId="3" borderId="0" xfId="0" applyFont="1" applyFill="1"/>
    <xf numFmtId="0" fontId="30" fillId="3" borderId="0" xfId="0" applyFont="1" applyFill="1" applyAlignment="1">
      <alignment vertical="center"/>
    </xf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/>
    <xf numFmtId="1" fontId="38" fillId="3" borderId="0" xfId="0" applyNumberFormat="1" applyFont="1" applyFill="1" applyBorder="1" applyAlignment="1">
      <alignment horizontal="center" vertical="center" wrapText="1"/>
    </xf>
    <xf numFmtId="1" fontId="13" fillId="3" borderId="0" xfId="0" applyNumberFormat="1" applyFont="1" applyFill="1" applyBorder="1" applyAlignment="1">
      <alignment horizontal="center" vertical="center" wrapText="1"/>
    </xf>
    <xf numFmtId="1" fontId="38" fillId="3" borderId="0" xfId="0" applyNumberFormat="1" applyFont="1" applyFill="1" applyBorder="1" applyAlignment="1">
      <alignment horizontal="center" vertical="center"/>
    </xf>
    <xf numFmtId="1" fontId="13" fillId="3" borderId="0" xfId="0" applyNumberFormat="1" applyFont="1" applyFill="1" applyBorder="1" applyAlignment="1">
      <alignment horizontal="center" vertical="center"/>
    </xf>
    <xf numFmtId="0" fontId="13" fillId="3" borderId="61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13" fillId="0" borderId="21" xfId="0" applyFont="1" applyFill="1" applyBorder="1" applyAlignment="1">
      <alignment horizontal="center" vertical="center" wrapText="1"/>
    </xf>
    <xf numFmtId="0" fontId="41" fillId="0" borderId="87" xfId="0" applyFont="1" applyBorder="1" applyAlignment="1">
      <alignment vertical="center" wrapText="1"/>
    </xf>
    <xf numFmtId="49" fontId="2" fillId="5" borderId="31" xfId="0" applyNumberFormat="1" applyFont="1" applyFill="1" applyBorder="1" applyAlignment="1">
      <alignment horizontal="center" vertical="center" wrapText="1"/>
    </xf>
    <xf numFmtId="0" fontId="50" fillId="0" borderId="46" xfId="0" applyFont="1" applyBorder="1" applyAlignment="1">
      <alignment horizontal="center" vertical="center"/>
    </xf>
    <xf numFmtId="0" fontId="13" fillId="3" borderId="63" xfId="0" applyNumberFormat="1" applyFont="1" applyFill="1" applyBorder="1" applyAlignment="1">
      <alignment horizontal="center" vertical="center" wrapText="1"/>
    </xf>
    <xf numFmtId="0" fontId="13" fillId="3" borderId="36" xfId="0" applyNumberFormat="1" applyFont="1" applyFill="1" applyBorder="1" applyAlignment="1">
      <alignment horizontal="center" vertical="center" wrapText="1"/>
    </xf>
    <xf numFmtId="0" fontId="51" fillId="3" borderId="14" xfId="0" applyFont="1" applyFill="1" applyBorder="1" applyAlignment="1">
      <alignment horizontal="center" vertical="center" wrapText="1"/>
    </xf>
    <xf numFmtId="0" fontId="12" fillId="0" borderId="16" xfId="0" applyNumberFormat="1" applyFont="1" applyBorder="1" applyAlignment="1">
      <alignment horizontal="center" vertical="center" wrapText="1"/>
    </xf>
    <xf numFmtId="0" fontId="12" fillId="3" borderId="30" xfId="0" applyNumberFormat="1" applyFont="1" applyFill="1" applyBorder="1" applyAlignment="1">
      <alignment horizontal="center" vertical="center" wrapText="1"/>
    </xf>
    <xf numFmtId="0" fontId="53" fillId="0" borderId="0" xfId="0" applyFont="1"/>
    <xf numFmtId="0" fontId="54" fillId="0" borderId="0" xfId="0" applyFont="1" applyFill="1" applyBorder="1" applyAlignment="1">
      <alignment horizontal="center" vertical="center"/>
    </xf>
    <xf numFmtId="0" fontId="54" fillId="0" borderId="34" xfId="0" applyFont="1" applyFill="1" applyBorder="1" applyAlignment="1">
      <alignment horizontal="center" vertical="center"/>
    </xf>
    <xf numFmtId="1" fontId="54" fillId="0" borderId="0" xfId="0" applyNumberFormat="1" applyFont="1" applyFill="1" applyBorder="1" applyAlignment="1">
      <alignment horizontal="center" vertical="center"/>
    </xf>
    <xf numFmtId="0" fontId="12" fillId="0" borderId="30" xfId="0" applyNumberFormat="1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left" vertical="center" wrapText="1"/>
    </xf>
    <xf numFmtId="1" fontId="54" fillId="0" borderId="34" xfId="0" applyNumberFormat="1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0" xfId="0" applyFont="1"/>
    <xf numFmtId="0" fontId="53" fillId="3" borderId="0" xfId="0" applyFont="1" applyFill="1"/>
    <xf numFmtId="0" fontId="54" fillId="3" borderId="0" xfId="0" applyFont="1" applyFill="1" applyBorder="1" applyAlignment="1">
      <alignment horizontal="center" vertical="center"/>
    </xf>
    <xf numFmtId="0" fontId="54" fillId="3" borderId="34" xfId="0" applyFont="1" applyFill="1" applyBorder="1" applyAlignment="1">
      <alignment horizontal="center" vertical="center"/>
    </xf>
    <xf numFmtId="0" fontId="43" fillId="3" borderId="30" xfId="2" applyNumberFormat="1" applyFont="1" applyFill="1" applyBorder="1" applyAlignment="1">
      <alignment horizontal="center" vertical="center"/>
    </xf>
    <xf numFmtId="1" fontId="51" fillId="0" borderId="52" xfId="0" applyNumberFormat="1" applyFont="1" applyBorder="1" applyAlignment="1">
      <alignment horizontal="center" vertical="center" wrapText="1"/>
    </xf>
    <xf numFmtId="1" fontId="51" fillId="0" borderId="21" xfId="0" applyNumberFormat="1" applyFont="1" applyBorder="1" applyAlignment="1">
      <alignment horizontal="center" vertical="center" wrapText="1"/>
    </xf>
    <xf numFmtId="1" fontId="51" fillId="0" borderId="9" xfId="0" applyNumberFormat="1" applyFont="1" applyBorder="1" applyAlignment="1">
      <alignment horizontal="center" vertical="center" wrapText="1"/>
    </xf>
    <xf numFmtId="1" fontId="51" fillId="0" borderId="22" xfId="0" applyNumberFormat="1" applyFont="1" applyBorder="1" applyAlignment="1">
      <alignment horizontal="center" vertical="center" wrapText="1"/>
    </xf>
    <xf numFmtId="1" fontId="51" fillId="0" borderId="25" xfId="0" applyNumberFormat="1" applyFont="1" applyBorder="1" applyAlignment="1">
      <alignment horizontal="center" vertical="center" wrapText="1"/>
    </xf>
    <xf numFmtId="1" fontId="51" fillId="0" borderId="30" xfId="0" applyNumberFormat="1" applyFont="1" applyBorder="1" applyAlignment="1">
      <alignment horizontal="center" vertical="center" wrapText="1"/>
    </xf>
    <xf numFmtId="1" fontId="51" fillId="0" borderId="20" xfId="0" applyNumberFormat="1" applyFont="1" applyBorder="1" applyAlignment="1">
      <alignment horizontal="center" vertical="center" wrapText="1"/>
    </xf>
    <xf numFmtId="0" fontId="13" fillId="0" borderId="3" xfId="1" applyNumberFormat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vertical="center" wrapText="1"/>
    </xf>
    <xf numFmtId="0" fontId="33" fillId="0" borderId="33" xfId="1" applyFont="1" applyFill="1" applyBorder="1" applyAlignment="1">
      <alignment horizontal="center" vertical="center"/>
    </xf>
    <xf numFmtId="0" fontId="13" fillId="0" borderId="9" xfId="1" applyFont="1" applyFill="1" applyBorder="1" applyAlignment="1">
      <alignment vertical="center" wrapText="1"/>
    </xf>
    <xf numFmtId="1" fontId="13" fillId="3" borderId="55" xfId="0" applyNumberFormat="1" applyFont="1" applyFill="1" applyBorder="1" applyAlignment="1">
      <alignment horizontal="center" vertical="center" wrapText="1"/>
    </xf>
    <xf numFmtId="1" fontId="13" fillId="3" borderId="62" xfId="0" applyNumberFormat="1" applyFont="1" applyFill="1" applyBorder="1" applyAlignment="1">
      <alignment horizontal="center" vertical="center" wrapText="1"/>
    </xf>
    <xf numFmtId="1" fontId="13" fillId="3" borderId="60" xfId="0" applyNumberFormat="1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vertical="center"/>
    </xf>
    <xf numFmtId="1" fontId="13" fillId="3" borderId="51" xfId="0" applyNumberFormat="1" applyFont="1" applyFill="1" applyBorder="1" applyAlignment="1">
      <alignment horizontal="center" vertical="center" wrapText="1"/>
    </xf>
    <xf numFmtId="0" fontId="58" fillId="0" borderId="0" xfId="0" applyFont="1"/>
    <xf numFmtId="0" fontId="58" fillId="0" borderId="0" xfId="0" applyFont="1" applyAlignment="1"/>
    <xf numFmtId="0" fontId="58" fillId="0" borderId="0" xfId="0" applyFont="1" applyAlignment="1">
      <alignment vertical="center"/>
    </xf>
    <xf numFmtId="0" fontId="51" fillId="3" borderId="16" xfId="0" applyFont="1" applyFill="1" applyBorder="1" applyAlignment="1">
      <alignment horizontal="center" vertical="center"/>
    </xf>
    <xf numFmtId="0" fontId="51" fillId="3" borderId="2" xfId="0" applyFont="1" applyFill="1" applyBorder="1" applyAlignment="1">
      <alignment horizontal="left" vertical="center" wrapText="1"/>
    </xf>
    <xf numFmtId="0" fontId="51" fillId="3" borderId="44" xfId="0" applyFont="1" applyFill="1" applyBorder="1" applyAlignment="1">
      <alignment horizontal="center" vertical="center" wrapText="1"/>
    </xf>
    <xf numFmtId="0" fontId="51" fillId="3" borderId="36" xfId="0" applyFont="1" applyFill="1" applyBorder="1" applyAlignment="1">
      <alignment horizontal="center" vertical="center" wrapText="1"/>
    </xf>
    <xf numFmtId="0" fontId="51" fillId="3" borderId="64" xfId="0" applyFont="1" applyFill="1" applyBorder="1" applyAlignment="1">
      <alignment horizontal="center" vertical="center" wrapText="1"/>
    </xf>
    <xf numFmtId="0" fontId="51" fillId="3" borderId="65" xfId="0" applyFont="1" applyFill="1" applyBorder="1" applyAlignment="1">
      <alignment horizontal="center" vertical="center" wrapText="1"/>
    </xf>
    <xf numFmtId="0" fontId="51" fillId="3" borderId="66" xfId="0" applyFont="1" applyFill="1" applyBorder="1" applyAlignment="1">
      <alignment horizontal="center" vertical="center" wrapText="1"/>
    </xf>
    <xf numFmtId="0" fontId="51" fillId="3" borderId="67" xfId="0" applyFont="1" applyFill="1" applyBorder="1" applyAlignment="1">
      <alignment horizontal="center" vertical="center" wrapText="1"/>
    </xf>
    <xf numFmtId="0" fontId="51" fillId="3" borderId="68" xfId="0" applyFont="1" applyFill="1" applyBorder="1" applyAlignment="1">
      <alignment horizontal="center" vertical="center" wrapText="1"/>
    </xf>
    <xf numFmtId="0" fontId="51" fillId="3" borderId="69" xfId="0" applyFont="1" applyFill="1" applyBorder="1" applyAlignment="1">
      <alignment horizontal="center" vertical="center" wrapText="1"/>
    </xf>
    <xf numFmtId="0" fontId="58" fillId="0" borderId="29" xfId="0" applyFont="1" applyBorder="1" applyAlignment="1">
      <alignment vertical="center"/>
    </xf>
    <xf numFmtId="0" fontId="51" fillId="0" borderId="45" xfId="0" applyFont="1" applyBorder="1" applyAlignment="1">
      <alignment vertical="center"/>
    </xf>
    <xf numFmtId="0" fontId="51" fillId="0" borderId="39" xfId="0" applyFont="1" applyBorder="1" applyAlignment="1">
      <alignment horizontal="center" vertical="center"/>
    </xf>
    <xf numFmtId="0" fontId="51" fillId="0" borderId="40" xfId="0" applyFont="1" applyBorder="1" applyAlignment="1">
      <alignment horizontal="center" vertical="center"/>
    </xf>
    <xf numFmtId="0" fontId="51" fillId="0" borderId="43" xfId="0" applyFont="1" applyBorder="1" applyAlignment="1">
      <alignment horizontal="center" vertical="center"/>
    </xf>
    <xf numFmtId="0" fontId="51" fillId="0" borderId="23" xfId="0" applyFont="1" applyBorder="1" applyAlignment="1">
      <alignment horizontal="center" vertical="center"/>
    </xf>
    <xf numFmtId="0" fontId="51" fillId="0" borderId="70" xfId="0" applyFont="1" applyBorder="1" applyAlignment="1">
      <alignment horizontal="center" vertical="center"/>
    </xf>
    <xf numFmtId="0" fontId="51" fillId="0" borderId="31" xfId="0" applyFont="1" applyFill="1" applyBorder="1" applyAlignment="1">
      <alignment vertical="center"/>
    </xf>
    <xf numFmtId="0" fontId="51" fillId="0" borderId="42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8" fillId="0" borderId="0" xfId="0" applyFont="1" applyBorder="1" applyAlignment="1">
      <alignment horizontal="center"/>
    </xf>
    <xf numFmtId="0" fontId="51" fillId="0" borderId="42" xfId="0" applyFont="1" applyFill="1" applyBorder="1" applyAlignment="1">
      <alignment vertical="center"/>
    </xf>
    <xf numFmtId="0" fontId="51" fillId="0" borderId="0" xfId="0" applyFont="1" applyFill="1" applyBorder="1" applyAlignment="1">
      <alignment vertical="center"/>
    </xf>
    <xf numFmtId="0" fontId="51" fillId="0" borderId="0" xfId="0" applyFont="1" applyFill="1"/>
    <xf numFmtId="0" fontId="59" fillId="0" borderId="0" xfId="0" applyFont="1"/>
    <xf numFmtId="0" fontId="58" fillId="0" borderId="0" xfId="0" applyFont="1" applyAlignment="1">
      <alignment horizontal="center"/>
    </xf>
    <xf numFmtId="0" fontId="51" fillId="3" borderId="60" xfId="0" applyFont="1" applyFill="1" applyBorder="1" applyAlignment="1">
      <alignment horizontal="center" vertical="center" wrapText="1"/>
    </xf>
    <xf numFmtId="0" fontId="51" fillId="3" borderId="62" xfId="0" applyFont="1" applyFill="1" applyBorder="1" applyAlignment="1">
      <alignment horizontal="center" vertical="center" wrapText="1"/>
    </xf>
    <xf numFmtId="0" fontId="51" fillId="3" borderId="71" xfId="0" applyFont="1" applyFill="1" applyBorder="1" applyAlignment="1">
      <alignment horizontal="center" vertical="center" wrapText="1"/>
    </xf>
    <xf numFmtId="0" fontId="58" fillId="0" borderId="0" xfId="0" applyFont="1" applyBorder="1" applyAlignment="1"/>
    <xf numFmtId="0" fontId="51" fillId="0" borderId="31" xfId="0" applyFont="1" applyBorder="1" applyAlignment="1">
      <alignment horizontal="center" vertical="center"/>
    </xf>
    <xf numFmtId="0" fontId="51" fillId="0" borderId="72" xfId="0" applyFont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8" fillId="0" borderId="9" xfId="0" applyFont="1" applyBorder="1"/>
    <xf numFmtId="1" fontId="11" fillId="3" borderId="32" xfId="0" applyNumberFormat="1" applyFont="1" applyFill="1" applyBorder="1" applyAlignment="1">
      <alignment horizontal="center" vertical="center" wrapText="1"/>
    </xf>
    <xf numFmtId="1" fontId="11" fillId="3" borderId="52" xfId="0" applyNumberFormat="1" applyFont="1" applyFill="1" applyBorder="1" applyAlignment="1">
      <alignment horizontal="center" vertical="center" wrapText="1"/>
    </xf>
    <xf numFmtId="1" fontId="11" fillId="3" borderId="21" xfId="0" applyNumberFormat="1" applyFont="1" applyFill="1" applyBorder="1" applyAlignment="1">
      <alignment horizontal="center" vertical="center" wrapText="1"/>
    </xf>
    <xf numFmtId="1" fontId="11" fillId="0" borderId="16" xfId="0" applyNumberFormat="1" applyFont="1" applyFill="1" applyBorder="1" applyAlignment="1">
      <alignment horizontal="center" vertical="center" wrapText="1"/>
    </xf>
    <xf numFmtId="1" fontId="11" fillId="0" borderId="21" xfId="0" applyNumberFormat="1" applyFont="1" applyFill="1" applyBorder="1" applyAlignment="1">
      <alignment horizontal="center" vertical="center" wrapText="1"/>
    </xf>
    <xf numFmtId="1" fontId="11" fillId="0" borderId="22" xfId="0" applyNumberFormat="1" applyFont="1" applyFill="1" applyBorder="1" applyAlignment="1">
      <alignment horizontal="center" vertical="center" wrapText="1"/>
    </xf>
    <xf numFmtId="1" fontId="11" fillId="0" borderId="25" xfId="0" applyNumberFormat="1" applyFont="1" applyFill="1" applyBorder="1" applyAlignment="1">
      <alignment horizontal="center" vertical="center" wrapText="1"/>
    </xf>
    <xf numFmtId="1" fontId="11" fillId="0" borderId="20" xfId="0" applyNumberFormat="1" applyFont="1" applyFill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center" vertical="center" wrapText="1"/>
    </xf>
    <xf numFmtId="1" fontId="11" fillId="0" borderId="63" xfId="0" applyNumberFormat="1" applyFont="1" applyFill="1" applyBorder="1" applyAlignment="1">
      <alignment horizontal="center" vertical="center" wrapText="1"/>
    </xf>
    <xf numFmtId="1" fontId="11" fillId="0" borderId="26" xfId="0" applyNumberFormat="1" applyFont="1" applyFill="1" applyBorder="1" applyAlignment="1">
      <alignment horizontal="center" vertical="center" wrapText="1"/>
    </xf>
    <xf numFmtId="0" fontId="13" fillId="3" borderId="52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/>
    </xf>
    <xf numFmtId="0" fontId="11" fillId="5" borderId="17" xfId="0" applyFont="1" applyFill="1" applyBorder="1" applyAlignment="1">
      <alignment horizontal="center" vertical="center" wrapText="1"/>
    </xf>
    <xf numFmtId="1" fontId="11" fillId="5" borderId="31" xfId="0" applyNumberFormat="1" applyFont="1" applyFill="1" applyBorder="1" applyAlignment="1">
      <alignment horizontal="center" vertical="center" wrapText="1"/>
    </xf>
    <xf numFmtId="1" fontId="11" fillId="5" borderId="17" xfId="0" applyNumberFormat="1" applyFont="1" applyFill="1" applyBorder="1" applyAlignment="1">
      <alignment horizontal="center" vertical="center" wrapText="1"/>
    </xf>
    <xf numFmtId="1" fontId="11" fillId="5" borderId="39" xfId="0" applyNumberFormat="1" applyFont="1" applyFill="1" applyBorder="1" applyAlignment="1">
      <alignment horizontal="center" vertical="center" wrapText="1"/>
    </xf>
    <xf numFmtId="1" fontId="11" fillId="5" borderId="54" xfId="0" applyNumberFormat="1" applyFont="1" applyFill="1" applyBorder="1" applyAlignment="1">
      <alignment horizontal="center" vertical="center" wrapText="1"/>
    </xf>
    <xf numFmtId="1" fontId="11" fillId="5" borderId="53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" fontId="11" fillId="0" borderId="35" xfId="0" applyNumberFormat="1" applyFont="1" applyFill="1" applyBorder="1" applyAlignment="1">
      <alignment horizontal="center" vertical="center" wrapText="1"/>
    </xf>
    <xf numFmtId="1" fontId="11" fillId="0" borderId="20" xfId="0" quotePrefix="1" applyNumberFormat="1" applyFont="1" applyFill="1" applyBorder="1" applyAlignment="1">
      <alignment horizontal="center" vertical="center" wrapText="1"/>
    </xf>
    <xf numFmtId="1" fontId="11" fillId="0" borderId="11" xfId="0" applyNumberFormat="1" applyFont="1" applyFill="1" applyBorder="1" applyAlignment="1">
      <alignment horizontal="center" vertical="center" wrapText="1"/>
    </xf>
    <xf numFmtId="1" fontId="11" fillId="0" borderId="36" xfId="0" applyNumberFormat="1" applyFont="1" applyFill="1" applyBorder="1" applyAlignment="1">
      <alignment horizontal="center" vertical="center" wrapText="1"/>
    </xf>
    <xf numFmtId="1" fontId="11" fillId="0" borderId="73" xfId="0" applyNumberFormat="1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26" xfId="0" quotePrefix="1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3" fillId="0" borderId="30" xfId="1" applyNumberFormat="1" applyFont="1" applyFill="1" applyBorder="1" applyAlignment="1">
      <alignment horizontal="center" vertical="center" wrapText="1"/>
    </xf>
    <xf numFmtId="0" fontId="13" fillId="0" borderId="21" xfId="1" applyNumberFormat="1" applyFont="1" applyFill="1" applyBorder="1" applyAlignment="1">
      <alignment horizontal="center" vertical="center" wrapText="1"/>
    </xf>
    <xf numFmtId="0" fontId="13" fillId="0" borderId="22" xfId="1" applyNumberFormat="1" applyFont="1" applyFill="1" applyBorder="1" applyAlignment="1">
      <alignment horizontal="center" vertical="center" wrapText="1"/>
    </xf>
    <xf numFmtId="0" fontId="13" fillId="0" borderId="25" xfId="1" applyNumberFormat="1" applyFont="1" applyFill="1" applyBorder="1" applyAlignment="1">
      <alignment horizontal="center" vertical="center" wrapText="1"/>
    </xf>
    <xf numFmtId="0" fontId="13" fillId="0" borderId="20" xfId="1" applyNumberFormat="1" applyFont="1" applyFill="1" applyBorder="1" applyAlignment="1">
      <alignment horizontal="center" vertical="center" wrapText="1"/>
    </xf>
    <xf numFmtId="0" fontId="13" fillId="0" borderId="9" xfId="1" applyNumberFormat="1" applyFont="1" applyFill="1" applyBorder="1" applyAlignment="1">
      <alignment horizontal="center" vertical="center" wrapText="1"/>
    </xf>
    <xf numFmtId="0" fontId="13" fillId="0" borderId="20" xfId="1" quotePrefix="1" applyNumberFormat="1" applyFont="1" applyFill="1" applyBorder="1" applyAlignment="1">
      <alignment horizontal="center" vertical="center" wrapText="1"/>
    </xf>
    <xf numFmtId="0" fontId="13" fillId="0" borderId="11" xfId="1" applyNumberFormat="1" applyFont="1" applyFill="1" applyBorder="1" applyAlignment="1">
      <alignment horizontal="center" vertical="center" wrapText="1"/>
    </xf>
    <xf numFmtId="0" fontId="13" fillId="0" borderId="63" xfId="1" applyNumberFormat="1" applyFont="1" applyFill="1" applyBorder="1" applyAlignment="1">
      <alignment horizontal="center" vertical="center"/>
    </xf>
    <xf numFmtId="0" fontId="13" fillId="0" borderId="26" xfId="1" applyNumberFormat="1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 wrapText="1"/>
    </xf>
    <xf numFmtId="0" fontId="42" fillId="0" borderId="88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0" xfId="0" quotePrefix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3" fillId="0" borderId="16" xfId="1" applyNumberFormat="1" applyFont="1" applyFill="1" applyBorder="1" applyAlignment="1">
      <alignment horizontal="center" vertical="center" wrapText="1"/>
    </xf>
    <xf numFmtId="0" fontId="13" fillId="0" borderId="26" xfId="1" applyNumberFormat="1" applyFont="1" applyFill="1" applyBorder="1" applyAlignment="1">
      <alignment horizontal="center" vertical="center" wrapText="1"/>
    </xf>
    <xf numFmtId="0" fontId="13" fillId="0" borderId="26" xfId="1" quotePrefix="1" applyNumberFormat="1" applyFont="1" applyFill="1" applyBorder="1" applyAlignment="1">
      <alignment horizontal="center" vertical="center" wrapText="1"/>
    </xf>
    <xf numFmtId="0" fontId="13" fillId="0" borderId="63" xfId="1" applyNumberFormat="1" applyFont="1" applyFill="1" applyBorder="1" applyAlignment="1">
      <alignment horizontal="center" vertical="center" wrapText="1"/>
    </xf>
    <xf numFmtId="0" fontId="13" fillId="0" borderId="2" xfId="1" applyNumberFormat="1" applyFont="1" applyFill="1" applyBorder="1" applyAlignment="1">
      <alignment horizontal="center" vertical="center" wrapText="1"/>
    </xf>
    <xf numFmtId="49" fontId="12" fillId="0" borderId="9" xfId="0" applyNumberFormat="1" applyFont="1" applyFill="1" applyBorder="1" applyAlignment="1">
      <alignment horizontal="left" vertical="center" wrapText="1" indent="1"/>
    </xf>
    <xf numFmtId="0" fontId="12" fillId="0" borderId="30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Fill="1" applyBorder="1" applyAlignment="1">
      <alignment horizontal="left" vertical="center" wrapText="1" indent="1"/>
    </xf>
    <xf numFmtId="0" fontId="13" fillId="0" borderId="26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48" fillId="3" borderId="30" xfId="2" applyNumberFormat="1" applyFont="1" applyFill="1" applyBorder="1" applyAlignment="1">
      <alignment horizontal="center" vertical="center"/>
    </xf>
    <xf numFmtId="0" fontId="41" fillId="0" borderId="89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/>
    </xf>
    <xf numFmtId="1" fontId="13" fillId="0" borderId="33" xfId="0" applyNumberFormat="1" applyFont="1" applyBorder="1" applyAlignment="1">
      <alignment horizontal="center" vertical="center" wrapText="1"/>
    </xf>
    <xf numFmtId="1" fontId="13" fillId="0" borderId="26" xfId="0" applyNumberFormat="1" applyFont="1" applyBorder="1" applyAlignment="1">
      <alignment horizontal="center" vertical="center" wrapText="1"/>
    </xf>
    <xf numFmtId="1" fontId="13" fillId="0" borderId="24" xfId="0" applyNumberFormat="1" applyFont="1" applyBorder="1" applyAlignment="1">
      <alignment horizontal="center" vertical="center" wrapText="1"/>
    </xf>
    <xf numFmtId="1" fontId="13" fillId="3" borderId="1" xfId="0" applyNumberFormat="1" applyFont="1" applyFill="1" applyBorder="1" applyAlignment="1">
      <alignment horizontal="center" vertical="center" wrapText="1"/>
    </xf>
    <xf numFmtId="0" fontId="13" fillId="3" borderId="64" xfId="0" applyFont="1" applyFill="1" applyBorder="1" applyAlignment="1">
      <alignment horizontal="center" vertical="center" wrapText="1"/>
    </xf>
    <xf numFmtId="0" fontId="13" fillId="3" borderId="68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3" fillId="0" borderId="75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76" xfId="0" applyFont="1" applyBorder="1" applyAlignment="1">
      <alignment horizontal="center" vertical="center"/>
    </xf>
    <xf numFmtId="0" fontId="13" fillId="3" borderId="66" xfId="0" applyFont="1" applyFill="1" applyBorder="1" applyAlignment="1">
      <alignment horizontal="center" vertical="center" wrapText="1"/>
    </xf>
    <xf numFmtId="0" fontId="13" fillId="3" borderId="77" xfId="0" applyFont="1" applyFill="1" applyBorder="1" applyAlignment="1">
      <alignment horizontal="center" vertical="center" wrapText="1"/>
    </xf>
    <xf numFmtId="0" fontId="13" fillId="3" borderId="67" xfId="0" applyFont="1" applyFill="1" applyBorder="1" applyAlignment="1">
      <alignment horizontal="center" vertical="center" wrapText="1"/>
    </xf>
    <xf numFmtId="0" fontId="13" fillId="3" borderId="78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/>
    </xf>
    <xf numFmtId="0" fontId="42" fillId="0" borderId="90" xfId="0" applyFont="1" applyBorder="1" applyAlignment="1">
      <alignment horizontal="center" vertical="center" wrapText="1"/>
    </xf>
    <xf numFmtId="49" fontId="42" fillId="0" borderId="91" xfId="0" applyNumberFormat="1" applyFont="1" applyBorder="1" applyAlignment="1">
      <alignment horizontal="center" vertical="center" wrapText="1"/>
    </xf>
    <xf numFmtId="0" fontId="42" fillId="0" borderId="92" xfId="0" applyFont="1" applyBorder="1" applyAlignment="1">
      <alignment horizontal="center" vertical="center" wrapText="1"/>
    </xf>
    <xf numFmtId="0" fontId="61" fillId="0" borderId="93" xfId="0" applyFont="1" applyFill="1" applyBorder="1" applyAlignment="1">
      <alignment horizontal="center" vertical="center"/>
    </xf>
    <xf numFmtId="0" fontId="61" fillId="0" borderId="94" xfId="0" applyFont="1" applyFill="1" applyBorder="1" applyAlignment="1">
      <alignment horizontal="center" vertical="center"/>
    </xf>
    <xf numFmtId="0" fontId="61" fillId="0" borderId="95" xfId="0" applyFont="1" applyFill="1" applyBorder="1" applyAlignment="1">
      <alignment horizontal="center" vertical="center"/>
    </xf>
    <xf numFmtId="49" fontId="42" fillId="0" borderId="96" xfId="0" applyNumberFormat="1" applyFont="1" applyBorder="1" applyAlignment="1">
      <alignment horizontal="center" vertical="center" wrapText="1"/>
    </xf>
    <xf numFmtId="0" fontId="42" fillId="0" borderId="97" xfId="0" applyNumberFormat="1" applyFont="1" applyBorder="1" applyAlignment="1">
      <alignment horizontal="center" vertical="center" wrapText="1"/>
    </xf>
    <xf numFmtId="0" fontId="42" fillId="0" borderId="93" xfId="0" applyFont="1" applyBorder="1" applyAlignment="1">
      <alignment horizontal="center" vertical="center"/>
    </xf>
    <xf numFmtId="0" fontId="42" fillId="0" borderId="94" xfId="0" applyFont="1" applyBorder="1" applyAlignment="1">
      <alignment horizontal="center" vertical="center"/>
    </xf>
    <xf numFmtId="0" fontId="42" fillId="0" borderId="95" xfId="0" applyFont="1" applyBorder="1" applyAlignment="1">
      <alignment horizontal="center" vertical="center"/>
    </xf>
    <xf numFmtId="0" fontId="42" fillId="0" borderId="96" xfId="0" applyFont="1" applyBorder="1" applyAlignment="1">
      <alignment horizontal="center" vertical="center" wrapText="1"/>
    </xf>
    <xf numFmtId="0" fontId="42" fillId="0" borderId="97" xfId="0" applyFont="1" applyBorder="1" applyAlignment="1">
      <alignment horizontal="center" vertical="center" wrapText="1"/>
    </xf>
    <xf numFmtId="0" fontId="42" fillId="0" borderId="98" xfId="0" applyFont="1" applyBorder="1" applyAlignment="1">
      <alignment horizontal="center" vertical="center" wrapText="1"/>
    </xf>
    <xf numFmtId="0" fontId="42" fillId="0" borderId="94" xfId="0" applyFont="1" applyBorder="1" applyAlignment="1">
      <alignment horizontal="center" vertical="center" wrapText="1"/>
    </xf>
    <xf numFmtId="0" fontId="42" fillId="0" borderId="99" xfId="0" applyFont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/>
    </xf>
    <xf numFmtId="1" fontId="13" fillId="3" borderId="32" xfId="0" applyNumberFormat="1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49" fontId="13" fillId="3" borderId="36" xfId="0" applyNumberFormat="1" applyFont="1" applyFill="1" applyBorder="1" applyAlignment="1">
      <alignment horizontal="center" vertical="center" wrapText="1"/>
    </xf>
    <xf numFmtId="0" fontId="13" fillId="3" borderId="26" xfId="0" quotePrefix="1" applyFont="1" applyFill="1" applyBorder="1" applyAlignment="1">
      <alignment horizontal="center" vertical="center" wrapText="1"/>
    </xf>
    <xf numFmtId="0" fontId="13" fillId="3" borderId="51" xfId="0" applyFont="1" applyFill="1" applyBorder="1" applyAlignment="1">
      <alignment horizontal="center" vertical="center" wrapText="1"/>
    </xf>
    <xf numFmtId="1" fontId="13" fillId="0" borderId="32" xfId="0" applyNumberFormat="1" applyFont="1" applyFill="1" applyBorder="1" applyAlignment="1">
      <alignment horizontal="center" vertical="center" wrapText="1"/>
    </xf>
    <xf numFmtId="1" fontId="13" fillId="0" borderId="16" xfId="0" applyNumberFormat="1" applyFont="1" applyFill="1" applyBorder="1" applyAlignment="1">
      <alignment horizontal="center" vertical="center" wrapText="1"/>
    </xf>
    <xf numFmtId="1" fontId="13" fillId="0" borderId="21" xfId="0" applyNumberFormat="1" applyFont="1" applyFill="1" applyBorder="1" applyAlignment="1">
      <alignment horizontal="center" vertical="center" wrapText="1"/>
    </xf>
    <xf numFmtId="1" fontId="13" fillId="0" borderId="9" xfId="0" applyNumberFormat="1" applyFont="1" applyFill="1" applyBorder="1" applyAlignment="1">
      <alignment horizontal="center" vertical="center" wrapText="1"/>
    </xf>
    <xf numFmtId="1" fontId="13" fillId="0" borderId="25" xfId="0" applyNumberFormat="1" applyFont="1" applyFill="1" applyBorder="1" applyAlignment="1">
      <alignment horizontal="center" vertical="center" wrapText="1"/>
    </xf>
    <xf numFmtId="1" fontId="13" fillId="0" borderId="20" xfId="0" applyNumberFormat="1" applyFont="1" applyFill="1" applyBorder="1" applyAlignment="1">
      <alignment horizontal="center" vertical="center" wrapText="1"/>
    </xf>
    <xf numFmtId="1" fontId="13" fillId="0" borderId="22" xfId="0" applyNumberFormat="1" applyFont="1" applyFill="1" applyBorder="1" applyAlignment="1">
      <alignment horizontal="center" vertical="center" wrapText="1"/>
    </xf>
    <xf numFmtId="1" fontId="13" fillId="0" borderId="20" xfId="0" quotePrefix="1" applyNumberFormat="1" applyFont="1" applyFill="1" applyBorder="1" applyAlignment="1">
      <alignment horizontal="center" vertical="center" wrapText="1"/>
    </xf>
    <xf numFmtId="1" fontId="13" fillId="0" borderId="11" xfId="0" applyNumberFormat="1" applyFont="1" applyFill="1" applyBorder="1" applyAlignment="1">
      <alignment horizontal="center" vertical="center" wrapText="1"/>
    </xf>
    <xf numFmtId="1" fontId="13" fillId="0" borderId="35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1" fontId="2" fillId="3" borderId="32" xfId="0" applyNumberFormat="1" applyFont="1" applyFill="1" applyBorder="1" applyAlignment="1">
      <alignment horizontal="center" vertical="center" wrapText="1"/>
    </xf>
    <xf numFmtId="1" fontId="2" fillId="3" borderId="52" xfId="0" applyNumberFormat="1" applyFont="1" applyFill="1" applyBorder="1" applyAlignment="1">
      <alignment horizontal="center" vertical="center" wrapText="1"/>
    </xf>
    <xf numFmtId="1" fontId="2" fillId="3" borderId="21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16" xfId="0" applyNumberFormat="1" applyFont="1" applyFill="1" applyBorder="1" applyAlignment="1">
      <alignment horizontal="center" vertical="center" wrapText="1"/>
    </xf>
    <xf numFmtId="0" fontId="2" fillId="3" borderId="22" xfId="0" applyNumberFormat="1" applyFont="1" applyFill="1" applyBorder="1" applyAlignment="1">
      <alignment horizontal="center" vertical="center" wrapText="1"/>
    </xf>
    <xf numFmtId="1" fontId="2" fillId="3" borderId="25" xfId="0" applyNumberFormat="1" applyFont="1" applyFill="1" applyBorder="1" applyAlignment="1">
      <alignment horizontal="center" vertical="center" wrapText="1"/>
    </xf>
    <xf numFmtId="1" fontId="2" fillId="3" borderId="26" xfId="0" applyNumberFormat="1" applyFont="1" applyFill="1" applyBorder="1" applyAlignment="1">
      <alignment horizontal="center" vertical="center" wrapText="1"/>
    </xf>
    <xf numFmtId="1" fontId="2" fillId="3" borderId="22" xfId="0" applyNumberFormat="1" applyFont="1" applyFill="1" applyBorder="1" applyAlignment="1">
      <alignment horizontal="center" vertical="center" wrapText="1"/>
    </xf>
    <xf numFmtId="1" fontId="2" fillId="3" borderId="26" xfId="0" quotePrefix="1" applyNumberFormat="1" applyFont="1" applyFill="1" applyBorder="1" applyAlignment="1">
      <alignment horizontal="center" vertical="center" wrapText="1"/>
    </xf>
    <xf numFmtId="1" fontId="2" fillId="3" borderId="51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3" borderId="35" xfId="0" applyNumberFormat="1" applyFont="1" applyFill="1" applyBorder="1" applyAlignment="1">
      <alignment horizontal="center" vertical="center" wrapText="1"/>
    </xf>
    <xf numFmtId="1" fontId="2" fillId="3" borderId="20" xfId="0" applyNumberFormat="1" applyFont="1" applyFill="1" applyBorder="1" applyAlignment="1">
      <alignment horizontal="center" vertical="center" wrapText="1"/>
    </xf>
    <xf numFmtId="1" fontId="2" fillId="3" borderId="20" xfId="0" quotePrefix="1" applyNumberFormat="1" applyFont="1" applyFill="1" applyBorder="1" applyAlignment="1">
      <alignment horizontal="center" vertical="center" wrapText="1"/>
    </xf>
    <xf numFmtId="1" fontId="2" fillId="0" borderId="21" xfId="0" applyNumberFormat="1" applyFont="1" applyFill="1" applyBorder="1" applyAlignment="1">
      <alignment horizontal="center" vertical="center" wrapText="1"/>
    </xf>
    <xf numFmtId="1" fontId="2" fillId="0" borderId="22" xfId="0" applyNumberFormat="1" applyFont="1" applyFill="1" applyBorder="1" applyAlignment="1">
      <alignment horizontal="center" vertical="center" wrapText="1"/>
    </xf>
    <xf numFmtId="1" fontId="2" fillId="0" borderId="25" xfId="0" applyNumberFormat="1" applyFont="1" applyFill="1" applyBorder="1" applyAlignment="1">
      <alignment horizontal="center" vertical="center" wrapText="1"/>
    </xf>
    <xf numFmtId="1" fontId="2" fillId="3" borderId="79" xfId="0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3" xfId="1" applyFont="1" applyFill="1" applyBorder="1" applyAlignment="1">
      <alignment horizontal="center" vertical="center"/>
    </xf>
    <xf numFmtId="0" fontId="2" fillId="0" borderId="30" xfId="1" applyNumberFormat="1" applyFont="1" applyBorder="1" applyAlignment="1">
      <alignment horizontal="center" vertical="center" wrapText="1"/>
    </xf>
    <xf numFmtId="0" fontId="2" fillId="0" borderId="21" xfId="1" applyNumberFormat="1" applyFont="1" applyBorder="1" applyAlignment="1">
      <alignment horizontal="center" vertical="center" wrapText="1"/>
    </xf>
    <xf numFmtId="0" fontId="2" fillId="0" borderId="22" xfId="1" applyNumberFormat="1" applyFont="1" applyBorder="1" applyAlignment="1">
      <alignment horizontal="center" vertical="center" wrapText="1"/>
    </xf>
    <xf numFmtId="0" fontId="2" fillId="0" borderId="74" xfId="1" applyNumberFormat="1" applyFont="1" applyBorder="1" applyAlignment="1">
      <alignment horizontal="center" vertical="center" wrapText="1"/>
    </xf>
    <xf numFmtId="0" fontId="2" fillId="0" borderId="20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horizontal="center" vertical="center" wrapText="1"/>
    </xf>
    <xf numFmtId="0" fontId="2" fillId="0" borderId="63" xfId="1" applyNumberFormat="1" applyFont="1" applyBorder="1" applyAlignment="1">
      <alignment horizontal="center" vertical="center"/>
    </xf>
    <xf numFmtId="0" fontId="2" fillId="0" borderId="26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30" xfId="1" applyNumberFormat="1" applyFont="1" applyFill="1" applyBorder="1" applyAlignment="1">
      <alignment horizontal="center" vertical="center" wrapText="1"/>
    </xf>
    <xf numFmtId="0" fontId="2" fillId="0" borderId="21" xfId="1" applyNumberFormat="1" applyFont="1" applyFill="1" applyBorder="1" applyAlignment="1">
      <alignment horizontal="center" vertical="center" wrapText="1"/>
    </xf>
    <xf numFmtId="0" fontId="2" fillId="0" borderId="22" xfId="1" applyNumberFormat="1" applyFont="1" applyFill="1" applyBorder="1" applyAlignment="1">
      <alignment horizontal="center" vertical="center" wrapText="1"/>
    </xf>
    <xf numFmtId="0" fontId="2" fillId="0" borderId="25" xfId="1" applyNumberFormat="1" applyFont="1" applyFill="1" applyBorder="1" applyAlignment="1">
      <alignment horizontal="center" vertical="center" wrapText="1"/>
    </xf>
    <xf numFmtId="0" fontId="2" fillId="0" borderId="20" xfId="1" quotePrefix="1" applyNumberFormat="1" applyFont="1" applyBorder="1" applyAlignment="1">
      <alignment horizontal="center" vertical="center" wrapText="1"/>
    </xf>
    <xf numFmtId="0" fontId="2" fillId="0" borderId="11" xfId="1" applyNumberFormat="1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9" xfId="0" applyFont="1" applyBorder="1" applyAlignment="1">
      <alignment wrapText="1"/>
    </xf>
    <xf numFmtId="0" fontId="2" fillId="3" borderId="9" xfId="0" applyFont="1" applyFill="1" applyBorder="1" applyAlignment="1">
      <alignment horizontal="left" vertical="center" wrapText="1"/>
    </xf>
    <xf numFmtId="1" fontId="13" fillId="3" borderId="2" xfId="0" applyNumberFormat="1" applyFont="1" applyFill="1" applyBorder="1" applyAlignment="1">
      <alignment horizontal="center" vertical="center" wrapText="1"/>
    </xf>
    <xf numFmtId="1" fontId="13" fillId="3" borderId="26" xfId="0" applyNumberFormat="1" applyFont="1" applyFill="1" applyBorder="1" applyAlignment="1">
      <alignment horizontal="center" vertical="center" wrapText="1"/>
    </xf>
    <xf numFmtId="0" fontId="13" fillId="0" borderId="58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42" fillId="0" borderId="100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 wrapText="1"/>
    </xf>
    <xf numFmtId="49" fontId="42" fillId="0" borderId="91" xfId="0" applyNumberFormat="1" applyFont="1" applyFill="1" applyBorder="1" applyAlignment="1">
      <alignment horizontal="center" vertical="center" wrapText="1"/>
    </xf>
    <xf numFmtId="0" fontId="42" fillId="0" borderId="92" xfId="0" applyFont="1" applyFill="1" applyBorder="1" applyAlignment="1">
      <alignment horizontal="center" vertical="center" wrapText="1"/>
    </xf>
    <xf numFmtId="0" fontId="42" fillId="0" borderId="93" xfId="0" applyFont="1" applyFill="1" applyBorder="1" applyAlignment="1">
      <alignment horizontal="center" vertical="center"/>
    </xf>
    <xf numFmtId="0" fontId="42" fillId="0" borderId="94" xfId="0" applyFont="1" applyFill="1" applyBorder="1" applyAlignment="1">
      <alignment horizontal="center" vertical="center"/>
    </xf>
    <xf numFmtId="0" fontId="42" fillId="0" borderId="95" xfId="0" applyFont="1" applyFill="1" applyBorder="1" applyAlignment="1">
      <alignment horizontal="center" vertical="center"/>
    </xf>
    <xf numFmtId="0" fontId="42" fillId="0" borderId="90" xfId="0" applyFont="1" applyFill="1" applyBorder="1" applyAlignment="1">
      <alignment horizontal="center" vertical="center" wrapText="1"/>
    </xf>
    <xf numFmtId="49" fontId="42" fillId="0" borderId="96" xfId="0" applyNumberFormat="1" applyFont="1" applyFill="1" applyBorder="1" applyAlignment="1">
      <alignment horizontal="center" vertical="center" wrapText="1"/>
    </xf>
    <xf numFmtId="49" fontId="42" fillId="0" borderId="97" xfId="0" applyNumberFormat="1" applyFont="1" applyFill="1" applyBorder="1" applyAlignment="1">
      <alignment horizontal="center" vertical="center" wrapText="1"/>
    </xf>
    <xf numFmtId="0" fontId="42" fillId="0" borderId="98" xfId="0" applyFont="1" applyFill="1" applyBorder="1" applyAlignment="1">
      <alignment horizontal="center" vertical="center" wrapText="1"/>
    </xf>
    <xf numFmtId="0" fontId="42" fillId="0" borderId="94" xfId="0" applyFont="1" applyFill="1" applyBorder="1" applyAlignment="1">
      <alignment horizontal="center" vertical="center" wrapText="1"/>
    </xf>
    <xf numFmtId="0" fontId="42" fillId="0" borderId="87" xfId="0" applyFont="1" applyFill="1" applyBorder="1" applyAlignment="1">
      <alignment horizontal="center" vertical="center" wrapText="1"/>
    </xf>
    <xf numFmtId="0" fontId="42" fillId="0" borderId="96" xfId="0" applyFont="1" applyFill="1" applyBorder="1" applyAlignment="1">
      <alignment horizontal="center" vertical="center" wrapText="1"/>
    </xf>
    <xf numFmtId="0" fontId="42" fillId="0" borderId="97" xfId="0" applyFont="1" applyFill="1" applyBorder="1" applyAlignment="1">
      <alignment horizontal="center" vertical="center" wrapText="1"/>
    </xf>
    <xf numFmtId="0" fontId="42" fillId="0" borderId="99" xfId="0" applyFont="1" applyFill="1" applyBorder="1" applyAlignment="1">
      <alignment horizontal="center" vertical="center" wrapText="1"/>
    </xf>
    <xf numFmtId="0" fontId="42" fillId="0" borderId="101" xfId="0" applyFont="1" applyFill="1" applyBorder="1" applyAlignment="1">
      <alignment horizontal="center" vertical="center" wrapText="1"/>
    </xf>
    <xf numFmtId="0" fontId="42" fillId="0" borderId="102" xfId="0" applyFont="1" applyFill="1" applyBorder="1" applyAlignment="1">
      <alignment horizontal="center" vertical="center" wrapText="1"/>
    </xf>
    <xf numFmtId="0" fontId="42" fillId="0" borderId="103" xfId="0" applyFont="1" applyFill="1" applyBorder="1" applyAlignment="1">
      <alignment horizontal="center" vertical="center" wrapText="1"/>
    </xf>
    <xf numFmtId="0" fontId="42" fillId="0" borderId="104" xfId="0" applyFont="1" applyFill="1" applyBorder="1" applyAlignment="1">
      <alignment horizontal="center" vertical="center" wrapText="1"/>
    </xf>
    <xf numFmtId="0" fontId="42" fillId="0" borderId="93" xfId="0" applyFont="1" applyFill="1" applyBorder="1" applyAlignment="1">
      <alignment horizontal="center" vertical="center" wrapText="1"/>
    </xf>
    <xf numFmtId="0" fontId="42" fillId="0" borderId="89" xfId="0" applyFont="1" applyFill="1" applyBorder="1" applyAlignment="1">
      <alignment horizontal="center" vertical="center" wrapText="1"/>
    </xf>
    <xf numFmtId="0" fontId="42" fillId="0" borderId="105" xfId="0" applyFont="1" applyFill="1" applyBorder="1" applyAlignment="1">
      <alignment horizontal="center" vertical="center" wrapText="1"/>
    </xf>
    <xf numFmtId="49" fontId="42" fillId="0" borderId="106" xfId="0" applyNumberFormat="1" applyFont="1" applyFill="1" applyBorder="1" applyAlignment="1">
      <alignment horizontal="center" vertical="center" wrapText="1"/>
    </xf>
    <xf numFmtId="0" fontId="42" fillId="0" borderId="107" xfId="0" applyFont="1" applyFill="1" applyBorder="1" applyAlignment="1">
      <alignment horizontal="center" vertical="center" wrapText="1"/>
    </xf>
    <xf numFmtId="0" fontId="42" fillId="0" borderId="108" xfId="0" applyFont="1" applyFill="1" applyBorder="1" applyAlignment="1">
      <alignment horizontal="center" vertical="center"/>
    </xf>
    <xf numFmtId="0" fontId="42" fillId="0" borderId="109" xfId="0" applyFont="1" applyFill="1" applyBorder="1" applyAlignment="1">
      <alignment horizontal="center" vertical="center"/>
    </xf>
    <xf numFmtId="0" fontId="42" fillId="0" borderId="110" xfId="0" applyFont="1" applyFill="1" applyBorder="1" applyAlignment="1">
      <alignment horizontal="center" vertical="center"/>
    </xf>
    <xf numFmtId="49" fontId="42" fillId="0" borderId="111" xfId="0" applyNumberFormat="1" applyFont="1" applyFill="1" applyBorder="1" applyAlignment="1">
      <alignment horizontal="center" vertical="center" wrapText="1"/>
    </xf>
    <xf numFmtId="0" fontId="42" fillId="0" borderId="112" xfId="0" applyFont="1" applyFill="1" applyBorder="1" applyAlignment="1">
      <alignment horizontal="center" vertical="center"/>
    </xf>
    <xf numFmtId="0" fontId="42" fillId="0" borderId="113" xfId="0" applyFont="1" applyFill="1" applyBorder="1" applyAlignment="1">
      <alignment horizontal="center" vertical="center"/>
    </xf>
    <xf numFmtId="0" fontId="42" fillId="0" borderId="9" xfId="0" applyFont="1" applyFill="1" applyBorder="1" applyAlignment="1">
      <alignment horizontal="center" vertical="center"/>
    </xf>
    <xf numFmtId="0" fontId="42" fillId="0" borderId="106" xfId="0" applyFont="1" applyFill="1" applyBorder="1" applyAlignment="1">
      <alignment horizontal="center" vertical="center" wrapText="1"/>
    </xf>
    <xf numFmtId="0" fontId="42" fillId="0" borderId="111" xfId="0" applyFont="1" applyFill="1" applyBorder="1" applyAlignment="1">
      <alignment horizontal="center" vertical="center" wrapText="1"/>
    </xf>
    <xf numFmtId="0" fontId="42" fillId="0" borderId="112" xfId="0" applyFont="1" applyFill="1" applyBorder="1" applyAlignment="1">
      <alignment horizontal="center" vertical="center" wrapText="1"/>
    </xf>
    <xf numFmtId="0" fontId="42" fillId="0" borderId="109" xfId="0" applyFont="1" applyFill="1" applyBorder="1" applyAlignment="1">
      <alignment horizontal="center" vertical="center" wrapText="1"/>
    </xf>
    <xf numFmtId="0" fontId="42" fillId="0" borderId="114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/>
    </xf>
    <xf numFmtId="49" fontId="34" fillId="3" borderId="32" xfId="0" applyNumberFormat="1" applyFont="1" applyFill="1" applyBorder="1" applyAlignment="1">
      <alignment horizontal="center" vertical="center" wrapText="1"/>
    </xf>
    <xf numFmtId="0" fontId="41" fillId="0" borderId="87" xfId="0" applyFont="1" applyFill="1" applyBorder="1" applyAlignment="1">
      <alignment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42" fillId="0" borderId="96" xfId="0" applyNumberFormat="1" applyFont="1" applyFill="1" applyBorder="1" applyAlignment="1">
      <alignment horizontal="center" vertical="center" wrapText="1"/>
    </xf>
    <xf numFmtId="0" fontId="42" fillId="0" borderId="115" xfId="0" applyFont="1" applyFill="1" applyBorder="1" applyAlignment="1">
      <alignment horizontal="center" vertical="center"/>
    </xf>
    <xf numFmtId="0" fontId="42" fillId="0" borderId="104" xfId="0" applyFont="1" applyFill="1" applyBorder="1" applyAlignment="1">
      <alignment horizontal="center" vertical="center"/>
    </xf>
    <xf numFmtId="0" fontId="42" fillId="0" borderId="87" xfId="0" applyFont="1" applyFill="1" applyBorder="1" applyAlignment="1">
      <alignment horizontal="center" vertical="center"/>
    </xf>
    <xf numFmtId="0" fontId="46" fillId="0" borderId="89" xfId="0" applyFont="1" applyFill="1" applyBorder="1" applyAlignment="1">
      <alignment vertical="center" wrapText="1"/>
    </xf>
    <xf numFmtId="0" fontId="47" fillId="0" borderId="88" xfId="0" applyFont="1" applyFill="1" applyBorder="1" applyAlignment="1">
      <alignment horizontal="center" vertical="center"/>
    </xf>
    <xf numFmtId="0" fontId="47" fillId="0" borderId="102" xfId="0" applyFont="1" applyFill="1" applyBorder="1" applyAlignment="1">
      <alignment horizontal="center" vertical="center" wrapText="1"/>
    </xf>
    <xf numFmtId="49" fontId="47" fillId="0" borderId="96" xfId="0" applyNumberFormat="1" applyFont="1" applyFill="1" applyBorder="1" applyAlignment="1">
      <alignment horizontal="center" vertical="center" wrapText="1"/>
    </xf>
    <xf numFmtId="0" fontId="47" fillId="0" borderId="101" xfId="0" applyFont="1" applyFill="1" applyBorder="1" applyAlignment="1">
      <alignment horizontal="center" vertical="center" wrapText="1"/>
    </xf>
    <xf numFmtId="0" fontId="47" fillId="0" borderId="93" xfId="0" quotePrefix="1" applyFont="1" applyFill="1" applyBorder="1" applyAlignment="1">
      <alignment horizontal="center" vertical="center"/>
    </xf>
    <xf numFmtId="0" fontId="47" fillId="0" borderId="94" xfId="0" applyFont="1" applyFill="1" applyBorder="1" applyAlignment="1">
      <alignment horizontal="center" vertical="center"/>
    </xf>
    <xf numFmtId="0" fontId="47" fillId="0" borderId="95" xfId="0" applyFont="1" applyFill="1" applyBorder="1" applyAlignment="1">
      <alignment horizontal="center" vertical="center"/>
    </xf>
    <xf numFmtId="0" fontId="47" fillId="0" borderId="97" xfId="0" applyNumberFormat="1" applyFont="1" applyFill="1" applyBorder="1" applyAlignment="1">
      <alignment horizontal="center" vertical="center" wrapText="1"/>
    </xf>
    <xf numFmtId="0" fontId="47" fillId="0" borderId="103" xfId="0" applyFont="1" applyFill="1" applyBorder="1" applyAlignment="1">
      <alignment horizontal="center" vertical="center" wrapText="1"/>
    </xf>
    <xf numFmtId="0" fontId="47" fillId="0" borderId="104" xfId="0" applyFont="1" applyFill="1" applyBorder="1" applyAlignment="1">
      <alignment horizontal="center" vertical="center" wrapText="1"/>
    </xf>
    <xf numFmtId="0" fontId="47" fillId="0" borderId="87" xfId="0" applyFont="1" applyFill="1" applyBorder="1" applyAlignment="1">
      <alignment horizontal="center" vertical="center" wrapText="1"/>
    </xf>
    <xf numFmtId="0" fontId="47" fillId="0" borderId="96" xfId="0" applyFont="1" applyFill="1" applyBorder="1" applyAlignment="1">
      <alignment horizontal="center" vertical="center" wrapText="1"/>
    </xf>
    <xf numFmtId="0" fontId="47" fillId="0" borderId="97" xfId="0" applyFont="1" applyFill="1" applyBorder="1" applyAlignment="1">
      <alignment horizontal="center" vertical="center" wrapText="1"/>
    </xf>
    <xf numFmtId="0" fontId="47" fillId="0" borderId="93" xfId="0" applyFont="1" applyFill="1" applyBorder="1" applyAlignment="1">
      <alignment horizontal="center" vertical="center"/>
    </xf>
    <xf numFmtId="0" fontId="42" fillId="0" borderId="97" xfId="0" applyNumberFormat="1" applyFont="1" applyFill="1" applyBorder="1" applyAlignment="1">
      <alignment horizontal="center" vertical="center" wrapText="1"/>
    </xf>
    <xf numFmtId="0" fontId="62" fillId="0" borderId="89" xfId="0" applyFont="1" applyFill="1" applyBorder="1" applyAlignment="1">
      <alignment vertical="center" wrapText="1"/>
    </xf>
    <xf numFmtId="0" fontId="63" fillId="0" borderId="88" xfId="0" applyFont="1" applyFill="1" applyBorder="1" applyAlignment="1">
      <alignment horizontal="center" vertical="center"/>
    </xf>
    <xf numFmtId="0" fontId="13" fillId="3" borderId="80" xfId="0" applyFont="1" applyFill="1" applyBorder="1" applyAlignment="1">
      <alignment horizontal="center" vertical="center" wrapText="1"/>
    </xf>
    <xf numFmtId="0" fontId="43" fillId="0" borderId="30" xfId="2" applyNumberFormat="1" applyFont="1" applyFill="1" applyBorder="1" applyAlignment="1">
      <alignment horizontal="center" vertical="center"/>
    </xf>
    <xf numFmtId="0" fontId="34" fillId="0" borderId="32" xfId="0" applyFont="1" applyFill="1" applyBorder="1" applyAlignment="1">
      <alignment horizontal="center" vertical="center" wrapText="1"/>
    </xf>
    <xf numFmtId="49" fontId="34" fillId="0" borderId="32" xfId="0" applyNumberFormat="1" applyFont="1" applyFill="1" applyBorder="1" applyAlignment="1">
      <alignment horizontal="center" vertical="center" wrapText="1"/>
    </xf>
    <xf numFmtId="0" fontId="34" fillId="0" borderId="52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center" vertical="center" wrapText="1"/>
    </xf>
    <xf numFmtId="0" fontId="64" fillId="0" borderId="26" xfId="2" applyNumberFormat="1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vertical="center" wrapText="1"/>
    </xf>
    <xf numFmtId="0" fontId="12" fillId="0" borderId="16" xfId="0" applyNumberFormat="1" applyFont="1" applyFill="1" applyBorder="1" applyAlignment="1">
      <alignment horizontal="center" vertical="center" wrapText="1"/>
    </xf>
    <xf numFmtId="49" fontId="12" fillId="0" borderId="26" xfId="0" applyNumberFormat="1" applyFont="1" applyFill="1" applyBorder="1" applyAlignment="1">
      <alignment horizontal="left" vertical="center" wrapText="1"/>
    </xf>
    <xf numFmtId="1" fontId="11" fillId="0" borderId="32" xfId="0" applyNumberFormat="1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2" fontId="13" fillId="0" borderId="14" xfId="0" applyNumberFormat="1" applyFont="1" applyFill="1" applyBorder="1" applyAlignment="1">
      <alignment horizontal="center" vertical="center" wrapText="1"/>
    </xf>
    <xf numFmtId="1" fontId="11" fillId="0" borderId="52" xfId="0" applyNumberFormat="1" applyFont="1" applyFill="1" applyBorder="1" applyAlignment="1">
      <alignment horizontal="center" vertical="center" wrapText="1"/>
    </xf>
    <xf numFmtId="0" fontId="11" fillId="0" borderId="21" xfId="0" applyNumberFormat="1" applyFont="1" applyFill="1" applyBorder="1" applyAlignment="1">
      <alignment horizontal="center" vertical="center" wrapText="1"/>
    </xf>
    <xf numFmtId="0" fontId="11" fillId="0" borderId="22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3" fillId="0" borderId="32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0" borderId="7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/>
    </xf>
    <xf numFmtId="0" fontId="10" fillId="0" borderId="84" xfId="0" applyFont="1" applyFill="1" applyBorder="1" applyAlignment="1">
      <alignment horizontal="center" vertical="center"/>
    </xf>
    <xf numFmtId="0" fontId="10" fillId="0" borderId="7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24" fillId="0" borderId="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textRotation="90"/>
    </xf>
    <xf numFmtId="0" fontId="2" fillId="0" borderId="57" xfId="0" applyFont="1" applyFill="1" applyBorder="1" applyAlignment="1">
      <alignment horizontal="center" textRotation="90"/>
    </xf>
    <xf numFmtId="0" fontId="2" fillId="0" borderId="79" xfId="0" applyFont="1" applyFill="1" applyBorder="1" applyAlignment="1">
      <alignment horizontal="center" textRotation="90"/>
    </xf>
    <xf numFmtId="0" fontId="2" fillId="0" borderId="81" xfId="0" applyFont="1" applyFill="1" applyBorder="1" applyAlignment="1">
      <alignment horizontal="center" textRotation="90"/>
    </xf>
    <xf numFmtId="0" fontId="2" fillId="0" borderId="82" xfId="0" applyFont="1" applyFill="1" applyBorder="1" applyAlignment="1">
      <alignment horizontal="center" textRotation="90"/>
    </xf>
    <xf numFmtId="0" fontId="2" fillId="0" borderId="83" xfId="0" applyFont="1" applyFill="1" applyBorder="1" applyAlignment="1">
      <alignment horizontal="center" textRotation="90"/>
    </xf>
    <xf numFmtId="0" fontId="2" fillId="0" borderId="4" xfId="0" applyFont="1" applyFill="1" applyBorder="1" applyAlignment="1">
      <alignment horizontal="center" textRotation="90"/>
    </xf>
    <xf numFmtId="0" fontId="2" fillId="0" borderId="7" xfId="0" applyFont="1" applyFill="1" applyBorder="1" applyAlignment="1">
      <alignment horizontal="center" textRotation="90"/>
    </xf>
    <xf numFmtId="0" fontId="2" fillId="0" borderId="30" xfId="0" applyFont="1" applyFill="1" applyBorder="1" applyAlignment="1">
      <alignment horizontal="center" textRotation="90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20" fillId="0" borderId="81" xfId="0" applyFont="1" applyFill="1" applyBorder="1" applyAlignment="1">
      <alignment horizontal="center" vertical="center" textRotation="90"/>
    </xf>
    <xf numFmtId="0" fontId="20" fillId="0" borderId="82" xfId="0" applyFont="1" applyFill="1" applyBorder="1" applyAlignment="1">
      <alignment horizontal="center" vertical="center" textRotation="90"/>
    </xf>
    <xf numFmtId="0" fontId="20" fillId="0" borderId="83" xfId="0" applyFont="1" applyFill="1" applyBorder="1" applyAlignment="1">
      <alignment horizontal="center" vertical="center" textRotation="90"/>
    </xf>
    <xf numFmtId="1" fontId="10" fillId="0" borderId="31" xfId="0" applyNumberFormat="1" applyFont="1" applyFill="1" applyBorder="1" applyAlignment="1">
      <alignment horizontal="center" vertical="center"/>
    </xf>
    <xf numFmtId="1" fontId="10" fillId="0" borderId="54" xfId="0" applyNumberFormat="1" applyFont="1" applyFill="1" applyBorder="1" applyAlignment="1">
      <alignment horizontal="center" vertical="center"/>
    </xf>
    <xf numFmtId="1" fontId="10" fillId="0" borderId="70" xfId="0" applyNumberFormat="1" applyFont="1" applyFill="1" applyBorder="1" applyAlignment="1">
      <alignment horizontal="center" vertical="center"/>
    </xf>
    <xf numFmtId="1" fontId="10" fillId="0" borderId="45" xfId="0" applyNumberFormat="1" applyFont="1" applyFill="1" applyBorder="1" applyAlignment="1">
      <alignment horizontal="center" vertical="center"/>
    </xf>
    <xf numFmtId="1" fontId="10" fillId="0" borderId="84" xfId="0" applyNumberFormat="1" applyFont="1" applyFill="1" applyBorder="1" applyAlignment="1">
      <alignment horizontal="center" vertical="center"/>
    </xf>
    <xf numFmtId="1" fontId="10" fillId="0" borderId="76" xfId="0" applyNumberFormat="1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/>
    </xf>
    <xf numFmtId="0" fontId="11" fillId="3" borderId="7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54" xfId="0" applyFont="1" applyFill="1" applyBorder="1" applyAlignment="1">
      <alignment horizontal="center" vertical="center"/>
    </xf>
    <xf numFmtId="0" fontId="11" fillId="0" borderId="70" xfId="0" applyFont="1" applyFill="1" applyBorder="1" applyAlignment="1">
      <alignment horizontal="center" vertical="center"/>
    </xf>
    <xf numFmtId="1" fontId="11" fillId="0" borderId="31" xfId="0" applyNumberFormat="1" applyFont="1" applyFill="1" applyBorder="1" applyAlignment="1">
      <alignment horizontal="center" vertical="center"/>
    </xf>
    <xf numFmtId="1" fontId="11" fillId="0" borderId="54" xfId="0" applyNumberFormat="1" applyFont="1" applyFill="1" applyBorder="1" applyAlignment="1">
      <alignment horizontal="center" vertical="center"/>
    </xf>
    <xf numFmtId="1" fontId="11" fillId="0" borderId="70" xfId="0" applyNumberFormat="1" applyFont="1" applyFill="1" applyBorder="1" applyAlignment="1">
      <alignment horizontal="center" vertical="center"/>
    </xf>
    <xf numFmtId="0" fontId="52" fillId="0" borderId="31" xfId="0" applyFont="1" applyFill="1" applyBorder="1" applyAlignment="1">
      <alignment horizontal="center" vertical="center"/>
    </xf>
    <xf numFmtId="0" fontId="52" fillId="0" borderId="54" xfId="0" applyFont="1" applyFill="1" applyBorder="1" applyAlignment="1">
      <alignment horizontal="center" vertical="center"/>
    </xf>
    <xf numFmtId="0" fontId="52" fillId="0" borderId="70" xfId="0" applyFont="1" applyFill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52" fillId="0" borderId="45" xfId="0" applyFont="1" applyFill="1" applyBorder="1" applyAlignment="1">
      <alignment horizontal="center" vertical="center"/>
    </xf>
    <xf numFmtId="0" fontId="52" fillId="0" borderId="84" xfId="0" applyFont="1" applyFill="1" applyBorder="1" applyAlignment="1">
      <alignment horizontal="center" vertical="center"/>
    </xf>
    <xf numFmtId="0" fontId="52" fillId="0" borderId="7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textRotation="90"/>
    </xf>
    <xf numFmtId="0" fontId="2" fillId="0" borderId="8" xfId="0" applyFont="1" applyFill="1" applyBorder="1" applyAlignment="1">
      <alignment horizontal="left" textRotation="90"/>
    </xf>
    <xf numFmtId="0" fontId="2" fillId="0" borderId="20" xfId="0" applyFont="1" applyFill="1" applyBorder="1" applyAlignment="1">
      <alignment horizontal="left" textRotation="90"/>
    </xf>
    <xf numFmtId="0" fontId="2" fillId="0" borderId="5" xfId="0" applyFont="1" applyFill="1" applyBorder="1" applyAlignment="1">
      <alignment horizontal="center" textRotation="90"/>
    </xf>
    <xf numFmtId="0" fontId="2" fillId="0" borderId="8" xfId="0" applyFont="1" applyFill="1" applyBorder="1" applyAlignment="1">
      <alignment horizontal="center" textRotation="90"/>
    </xf>
    <xf numFmtId="0" fontId="2" fillId="0" borderId="20" xfId="0" applyFont="1" applyFill="1" applyBorder="1" applyAlignment="1">
      <alignment horizontal="center" textRotation="90"/>
    </xf>
    <xf numFmtId="0" fontId="20" fillId="0" borderId="85" xfId="0" applyFont="1" applyFill="1" applyBorder="1" applyAlignment="1">
      <alignment horizontal="center" vertical="center" textRotation="90"/>
    </xf>
    <xf numFmtId="0" fontId="20" fillId="0" borderId="86" xfId="0" applyFont="1" applyFill="1" applyBorder="1" applyAlignment="1">
      <alignment horizontal="center" vertical="center" textRotation="90"/>
    </xf>
    <xf numFmtId="0" fontId="20" fillId="0" borderId="52" xfId="0" applyFont="1" applyFill="1" applyBorder="1" applyAlignment="1">
      <alignment horizontal="center" vertical="center" textRotation="90"/>
    </xf>
    <xf numFmtId="0" fontId="14" fillId="0" borderId="63" xfId="0" applyFont="1" applyFill="1" applyBorder="1" applyAlignment="1">
      <alignment horizontal="center" vertical="center"/>
    </xf>
    <xf numFmtId="0" fontId="52" fillId="3" borderId="0" xfId="0" applyFont="1" applyFill="1" applyAlignment="1">
      <alignment horizontal="center"/>
    </xf>
    <xf numFmtId="0" fontId="11" fillId="0" borderId="45" xfId="0" applyFont="1" applyFill="1" applyBorder="1" applyAlignment="1">
      <alignment horizontal="center" vertical="center"/>
    </xf>
    <xf numFmtId="0" fontId="11" fillId="0" borderId="84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/>
    </xf>
    <xf numFmtId="0" fontId="52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1" fontId="2" fillId="0" borderId="32" xfId="0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left" vertical="center"/>
    </xf>
    <xf numFmtId="0" fontId="58" fillId="0" borderId="0" xfId="0" applyFont="1" applyBorder="1" applyAlignment="1">
      <alignment horizontal="left" vertical="center"/>
    </xf>
    <xf numFmtId="0" fontId="51" fillId="0" borderId="0" xfId="0" applyFont="1" applyAlignment="1">
      <alignment vertical="center"/>
    </xf>
    <xf numFmtId="0" fontId="58" fillId="0" borderId="0" xfId="0" applyFont="1" applyBorder="1" applyAlignment="1">
      <alignment vertical="center"/>
    </xf>
    <xf numFmtId="0" fontId="58" fillId="0" borderId="0" xfId="0" applyFont="1" applyAlignment="1">
      <alignment horizontal="left" vertical="center"/>
    </xf>
    <xf numFmtId="0" fontId="58" fillId="0" borderId="0" xfId="0" applyFont="1" applyBorder="1" applyAlignment="1">
      <alignment horizontal="centerContinuous" vertical="center"/>
    </xf>
    <xf numFmtId="0" fontId="51" fillId="0" borderId="0" xfId="0" applyFont="1" applyBorder="1" applyAlignment="1">
      <alignment horizontal="left" vertical="center"/>
    </xf>
    <xf numFmtId="0" fontId="51" fillId="0" borderId="0" xfId="0" applyFont="1" applyBorder="1" applyAlignment="1">
      <alignment horizontal="centerContinuous" vertical="center"/>
    </xf>
  </cellXfs>
  <cellStyles count="3">
    <cellStyle name="Normalny" xfId="0" builtinId="0"/>
    <cellStyle name="Normalny 2" xfId="1"/>
    <cellStyle name="Normalny_SiC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tabColor indexed="15"/>
  </sheetPr>
  <dimension ref="A1:AT44"/>
  <sheetViews>
    <sheetView showGridLines="0" showZeros="0" zoomScale="70" zoomScaleNormal="70" workbookViewId="0">
      <selection activeCell="K7" sqref="K7"/>
    </sheetView>
  </sheetViews>
  <sheetFormatPr defaultRowHeight="15"/>
  <cols>
    <col min="1" max="1" width="7.85546875" style="2" customWidth="1"/>
    <col min="2" max="2" width="29.5703125" style="2" customWidth="1"/>
    <col min="3" max="3" width="10.42578125" style="5" customWidth="1"/>
    <col min="4" max="4" width="4.7109375" style="5" customWidth="1"/>
    <col min="5" max="5" width="4.7109375" style="2" customWidth="1"/>
    <col min="6" max="6" width="5.7109375" style="2" customWidth="1"/>
    <col min="7" max="7" width="7" style="2" customWidth="1"/>
    <col min="8" max="8" width="6.7109375" style="2" customWidth="1"/>
    <col min="9" max="9" width="5.7109375" style="2" customWidth="1"/>
    <col min="10" max="10" width="5.42578125" style="2" customWidth="1"/>
    <col min="11" max="11" width="5.85546875" style="2" customWidth="1"/>
    <col min="12" max="12" width="4.7109375" style="2" customWidth="1"/>
    <col min="13" max="25" width="3.7109375" style="2" customWidth="1"/>
    <col min="26" max="26" width="4.85546875" style="2" customWidth="1"/>
    <col min="27" max="33" width="3.7109375" style="2" customWidth="1"/>
    <col min="34" max="35" width="9.140625" style="2" customWidth="1"/>
    <col min="36" max="38" width="8.85546875" customWidth="1"/>
    <col min="39" max="39" width="35.28515625" customWidth="1"/>
    <col min="40" max="40" width="29.85546875" customWidth="1"/>
    <col min="41" max="46" width="9.140625" customWidth="1"/>
    <col min="47" max="16384" width="9.140625" style="2"/>
  </cols>
  <sheetData>
    <row r="1" spans="1:33" ht="31.7" customHeight="1">
      <c r="A1" s="108" t="s">
        <v>2</v>
      </c>
      <c r="B1" s="109"/>
      <c r="C1" s="110"/>
      <c r="D1" s="81"/>
      <c r="G1" s="12"/>
      <c r="J1" s="1" t="s">
        <v>3</v>
      </c>
      <c r="K1" s="1"/>
      <c r="L1" s="1"/>
      <c r="M1" s="1"/>
      <c r="O1" s="98" t="s">
        <v>66</v>
      </c>
      <c r="P1" s="84"/>
      <c r="Q1" s="98"/>
      <c r="R1" s="85"/>
      <c r="S1" s="85"/>
      <c r="T1" s="85"/>
      <c r="U1" s="85"/>
      <c r="V1" s="85"/>
      <c r="W1" s="85"/>
      <c r="X1" s="98"/>
      <c r="Y1" s="85"/>
      <c r="Z1" s="4"/>
      <c r="AA1" s="4"/>
      <c r="AB1" s="4"/>
      <c r="AC1" s="4"/>
      <c r="AD1" s="4"/>
      <c r="AE1" s="4"/>
      <c r="AF1" s="4"/>
      <c r="AG1" s="4"/>
    </row>
    <row r="2" spans="1:33" ht="24" customHeight="1">
      <c r="A2" s="108" t="s">
        <v>65</v>
      </c>
      <c r="B2" s="109"/>
      <c r="C2" s="110"/>
      <c r="D2" s="81"/>
      <c r="G2" s="79"/>
      <c r="H2" s="79"/>
      <c r="I2" s="79"/>
      <c r="J2" s="1" t="s">
        <v>123</v>
      </c>
      <c r="K2" s="1"/>
      <c r="L2" s="1"/>
      <c r="M2" s="1"/>
      <c r="O2" s="709" t="s">
        <v>138</v>
      </c>
      <c r="P2" s="710"/>
      <c r="Q2" s="710"/>
      <c r="R2" s="710"/>
      <c r="S2" s="710"/>
      <c r="T2" s="710"/>
      <c r="U2" s="710"/>
      <c r="V2" s="710"/>
      <c r="W2" s="711"/>
      <c r="X2" s="711"/>
      <c r="Y2" s="363"/>
      <c r="Z2" s="363"/>
      <c r="AA2" s="363"/>
      <c r="AB2" s="363"/>
      <c r="AC2" s="363"/>
      <c r="AD2" s="712"/>
      <c r="AE2" s="363"/>
      <c r="AF2" s="18"/>
      <c r="AG2" s="19"/>
    </row>
    <row r="3" spans="1:33" ht="23.25" customHeight="1">
      <c r="A3" s="108"/>
      <c r="B3" s="109"/>
      <c r="C3" s="110"/>
      <c r="D3" s="81"/>
      <c r="G3" s="12"/>
      <c r="H3" s="12"/>
      <c r="I3" s="12"/>
      <c r="J3" s="12"/>
      <c r="K3" s="12"/>
      <c r="L3" s="12"/>
      <c r="M3" s="12"/>
      <c r="O3" s="709" t="s">
        <v>139</v>
      </c>
      <c r="P3" s="709"/>
      <c r="Q3" s="709"/>
      <c r="R3" s="709"/>
      <c r="S3" s="709"/>
      <c r="T3" s="709"/>
      <c r="U3" s="709"/>
      <c r="V3" s="713"/>
      <c r="W3" s="712"/>
      <c r="X3" s="712"/>
      <c r="Y3" s="712"/>
      <c r="Z3" s="712"/>
      <c r="AA3" s="712"/>
      <c r="AB3" s="712"/>
      <c r="AC3" s="712"/>
      <c r="AD3" s="714"/>
      <c r="AE3" s="363"/>
      <c r="AF3" s="67"/>
      <c r="AG3" s="13"/>
    </row>
    <row r="4" spans="1:33" ht="18.75" customHeight="1">
      <c r="B4" s="80"/>
      <c r="C4" s="80"/>
      <c r="D4" s="88"/>
      <c r="E4" s="80"/>
      <c r="F4" s="80"/>
      <c r="G4" s="80"/>
      <c r="O4" s="715" t="s">
        <v>140</v>
      </c>
      <c r="P4" s="710"/>
      <c r="Q4" s="710"/>
      <c r="R4" s="713"/>
      <c r="S4" s="713"/>
      <c r="T4" s="713"/>
      <c r="U4" s="713"/>
      <c r="V4" s="713"/>
      <c r="W4" s="712"/>
      <c r="X4" s="712"/>
      <c r="Y4" s="712"/>
      <c r="Z4" s="712"/>
      <c r="AA4" s="714"/>
      <c r="AB4" s="714"/>
      <c r="AC4" s="714"/>
      <c r="AD4" s="712"/>
      <c r="AE4" s="363"/>
      <c r="AF4" s="67"/>
      <c r="AG4" s="13"/>
    </row>
    <row r="5" spans="1:33" ht="22.7" customHeight="1">
      <c r="B5" s="80"/>
      <c r="C5" s="80"/>
      <c r="D5" s="88"/>
      <c r="E5" s="80"/>
      <c r="F5" s="80"/>
      <c r="G5" s="80"/>
      <c r="O5" s="709"/>
      <c r="P5" s="709"/>
      <c r="Q5" s="709"/>
      <c r="R5" s="709"/>
      <c r="S5" s="709"/>
      <c r="T5" s="709"/>
      <c r="U5" s="709"/>
      <c r="V5" s="713"/>
      <c r="W5" s="714"/>
      <c r="X5" s="714"/>
      <c r="Y5" s="716"/>
      <c r="Z5" s="714"/>
      <c r="AA5" s="712"/>
      <c r="AB5" s="712"/>
      <c r="AC5" s="712"/>
      <c r="AD5" s="712"/>
      <c r="AE5" s="363"/>
      <c r="AF5" s="67"/>
      <c r="AG5" s="13"/>
    </row>
    <row r="6" spans="1:33" ht="17.45" customHeight="1">
      <c r="B6" s="80"/>
      <c r="C6" s="80"/>
      <c r="D6" s="88"/>
      <c r="E6" s="80"/>
      <c r="F6" s="80"/>
      <c r="G6" s="80"/>
      <c r="O6" s="167"/>
      <c r="P6" s="167"/>
      <c r="Q6" s="167"/>
      <c r="R6" s="167"/>
      <c r="S6" s="167"/>
      <c r="T6" s="167"/>
      <c r="U6" s="167"/>
      <c r="W6" s="13"/>
      <c r="X6" s="13"/>
      <c r="Y6" s="13"/>
      <c r="Z6" s="13"/>
      <c r="AA6" s="13"/>
      <c r="AB6" s="13"/>
      <c r="AC6" s="13"/>
      <c r="AD6" s="13"/>
      <c r="AE6" s="118"/>
      <c r="AF6" s="67"/>
      <c r="AG6" s="13"/>
    </row>
    <row r="7" spans="1:33" ht="21" customHeight="1">
      <c r="B7" s="80"/>
      <c r="C7" s="80"/>
      <c r="D7" s="88"/>
      <c r="E7" s="80"/>
      <c r="F7" s="80"/>
      <c r="G7" s="80"/>
      <c r="O7" s="18"/>
      <c r="P7" s="19"/>
      <c r="Q7" s="19"/>
      <c r="R7" s="19"/>
      <c r="S7" s="19"/>
      <c r="T7" s="19"/>
      <c r="U7" s="19"/>
      <c r="V7" s="20"/>
      <c r="W7" s="13"/>
      <c r="X7" s="13"/>
      <c r="Y7" s="13"/>
      <c r="Z7" s="13"/>
      <c r="AA7" s="13"/>
      <c r="AB7" s="13"/>
      <c r="AC7" s="13"/>
      <c r="AD7" s="13"/>
      <c r="AE7" s="118"/>
      <c r="AF7" s="67"/>
      <c r="AG7" s="13"/>
    </row>
    <row r="8" spans="1:33" ht="17.45" customHeight="1">
      <c r="B8" s="80"/>
      <c r="C8" s="80"/>
      <c r="D8" s="88"/>
      <c r="E8" s="80"/>
      <c r="F8" s="80"/>
      <c r="G8" s="80"/>
      <c r="O8" s="321"/>
      <c r="P8" s="321"/>
      <c r="Q8" s="321"/>
      <c r="R8" s="321"/>
      <c r="S8" s="321"/>
      <c r="T8" s="321"/>
      <c r="U8" s="321"/>
      <c r="V8" s="322"/>
      <c r="W8" s="251"/>
      <c r="X8" s="251"/>
      <c r="AB8" s="13"/>
      <c r="AC8" s="13"/>
      <c r="AD8" s="13"/>
      <c r="AE8" s="118"/>
      <c r="AF8" s="67"/>
      <c r="AG8" s="13"/>
    </row>
    <row r="9" spans="1:33" ht="17.45" customHeight="1">
      <c r="B9" s="80"/>
      <c r="C9" s="80"/>
      <c r="D9" s="88"/>
      <c r="E9" s="80"/>
      <c r="F9" s="80"/>
      <c r="G9" s="80"/>
      <c r="V9" s="20"/>
      <c r="W9" s="13"/>
      <c r="X9" s="13"/>
      <c r="Y9" s="13"/>
      <c r="Z9" s="13"/>
      <c r="AA9" s="13"/>
      <c r="AB9" s="13"/>
      <c r="AC9" s="13"/>
      <c r="AD9" s="13"/>
      <c r="AE9" s="118"/>
      <c r="AF9" s="67"/>
      <c r="AG9" s="13"/>
    </row>
    <row r="10" spans="1:33" ht="17.45" customHeight="1">
      <c r="B10" s="80"/>
      <c r="C10" s="80"/>
      <c r="D10" s="88"/>
      <c r="E10" s="80"/>
      <c r="F10" s="80"/>
      <c r="G10" s="80"/>
      <c r="O10" s="167"/>
      <c r="P10" s="167"/>
      <c r="Q10" s="167"/>
      <c r="R10" s="167"/>
      <c r="S10" s="167"/>
      <c r="T10" s="167"/>
      <c r="U10" s="167"/>
      <c r="V10" s="20"/>
      <c r="W10" s="13"/>
      <c r="X10" s="13"/>
      <c r="Y10" s="13"/>
      <c r="Z10" s="13"/>
      <c r="AA10" s="13"/>
      <c r="AB10" s="13"/>
      <c r="AC10" s="13"/>
      <c r="AD10" s="13"/>
      <c r="AE10" s="118"/>
      <c r="AF10" s="67"/>
      <c r="AG10" s="13"/>
    </row>
    <row r="11" spans="1:33" ht="22.5" customHeight="1">
      <c r="B11" s="80"/>
      <c r="C11" s="80"/>
      <c r="D11" s="88"/>
      <c r="E11" s="80"/>
      <c r="F11" s="80"/>
      <c r="G11" s="80"/>
      <c r="O11" s="18"/>
      <c r="P11" s="19"/>
      <c r="Q11" s="19"/>
      <c r="R11" s="20"/>
      <c r="S11" s="20"/>
      <c r="T11" s="20"/>
      <c r="U11" s="20"/>
      <c r="V11" s="10"/>
      <c r="W11" s="13"/>
      <c r="X11" s="13"/>
      <c r="Y11" s="13"/>
      <c r="Z11" s="13"/>
      <c r="AA11" s="13"/>
      <c r="AB11" s="13"/>
      <c r="AC11" s="13"/>
      <c r="AD11" s="13"/>
      <c r="AE11" s="118"/>
      <c r="AF11" s="67"/>
      <c r="AG11" s="13"/>
    </row>
    <row r="12" spans="1:33" ht="17.45" customHeight="1">
      <c r="B12" s="80"/>
      <c r="C12" s="80"/>
      <c r="D12" s="88"/>
      <c r="E12" s="80"/>
      <c r="F12" s="80"/>
      <c r="G12" s="80"/>
      <c r="O12" s="18"/>
      <c r="P12" s="19"/>
      <c r="Q12" s="19"/>
      <c r="R12" s="20"/>
      <c r="S12" s="20"/>
      <c r="T12" s="20"/>
      <c r="U12" s="20"/>
      <c r="W12" s="4"/>
      <c r="X12" s="4"/>
      <c r="Y12" s="4"/>
      <c r="Z12" s="4"/>
      <c r="AA12" s="4"/>
      <c r="AB12" s="4"/>
      <c r="AC12" s="4"/>
      <c r="AD12" s="4"/>
      <c r="AE12" s="15"/>
      <c r="AF12" s="11"/>
      <c r="AG12" s="4"/>
    </row>
    <row r="13" spans="1:33" ht="12.2" customHeight="1">
      <c r="A13" s="174"/>
      <c r="B13" s="647"/>
      <c r="C13" s="647"/>
      <c r="D13" s="647"/>
      <c r="E13" s="647"/>
      <c r="F13" s="647"/>
      <c r="G13" s="647"/>
      <c r="H13" s="647"/>
      <c r="I13" s="647"/>
      <c r="J13" s="647"/>
      <c r="K13" s="647"/>
      <c r="L13" s="647"/>
      <c r="M13" s="647"/>
      <c r="N13" s="647"/>
      <c r="O13" s="647"/>
      <c r="P13" s="647"/>
      <c r="Q13" s="647"/>
      <c r="R13" s="647"/>
      <c r="S13" s="647"/>
      <c r="T13" s="647"/>
      <c r="U13" s="647"/>
      <c r="V13" s="647"/>
      <c r="W13" s="647"/>
      <c r="X13" s="647"/>
      <c r="Y13" s="647"/>
      <c r="Z13" s="647"/>
      <c r="AA13" s="647"/>
      <c r="AB13" s="647"/>
      <c r="AC13" s="647"/>
      <c r="AD13" s="647"/>
      <c r="AE13" s="647"/>
      <c r="AF13" s="647"/>
      <c r="AG13" s="174"/>
    </row>
    <row r="14" spans="1:33" ht="24" customHeight="1">
      <c r="B14" s="648" t="s">
        <v>42</v>
      </c>
      <c r="C14" s="648"/>
      <c r="D14" s="648"/>
      <c r="E14" s="648"/>
      <c r="F14" s="648"/>
      <c r="G14" s="648"/>
      <c r="H14" s="648"/>
      <c r="I14" s="648"/>
      <c r="J14" s="648"/>
      <c r="K14" s="648"/>
      <c r="L14" s="648"/>
      <c r="M14" s="648"/>
      <c r="N14" s="648"/>
      <c r="O14" s="648"/>
      <c r="P14" s="648"/>
      <c r="Q14" s="648"/>
      <c r="R14" s="648"/>
      <c r="S14" s="648"/>
      <c r="T14" s="648"/>
      <c r="U14" s="648"/>
      <c r="V14" s="648"/>
      <c r="W14" s="648"/>
      <c r="X14" s="648"/>
      <c r="Y14" s="648"/>
      <c r="Z14" s="165"/>
      <c r="AA14" s="13"/>
      <c r="AB14" s="13"/>
      <c r="AC14" s="13"/>
      <c r="AD14" s="13"/>
      <c r="AE14" s="13"/>
      <c r="AF14" s="13"/>
      <c r="AG14" s="13"/>
    </row>
    <row r="15" spans="1:33" ht="8.4499999999999993" customHeight="1">
      <c r="B15" s="92"/>
      <c r="C15" s="82"/>
      <c r="D15" s="82"/>
      <c r="F15" s="1"/>
      <c r="G15" s="21"/>
      <c r="H15" s="22"/>
      <c r="I15" s="21"/>
      <c r="J15" s="21"/>
      <c r="K15" s="21"/>
      <c r="L15" s="16"/>
      <c r="M15" s="21"/>
      <c r="N15" s="23"/>
      <c r="O15" s="3"/>
      <c r="P15" s="12"/>
      <c r="Q15" s="12"/>
      <c r="R15" s="12"/>
      <c r="S15" s="12"/>
      <c r="U15" s="18"/>
      <c r="V15" s="19"/>
      <c r="W15" s="19"/>
      <c r="X15" s="20"/>
      <c r="Y15" s="20"/>
      <c r="Z15" s="20"/>
      <c r="AA15" s="20"/>
      <c r="AC15" s="4"/>
      <c r="AD15" s="4"/>
      <c r="AE15" s="4"/>
      <c r="AF15" s="4"/>
      <c r="AG15"/>
    </row>
    <row r="16" spans="1:33">
      <c r="A16" s="24"/>
      <c r="B16" s="25"/>
      <c r="C16" s="649" t="s">
        <v>23</v>
      </c>
      <c r="D16" s="652" t="s">
        <v>28</v>
      </c>
      <c r="E16" s="655" t="s">
        <v>26</v>
      </c>
      <c r="F16" s="649" t="s">
        <v>27</v>
      </c>
      <c r="G16" s="658" t="s">
        <v>4</v>
      </c>
      <c r="H16" s="659"/>
      <c r="I16" s="659"/>
      <c r="J16" s="659"/>
      <c r="K16" s="660"/>
      <c r="L16" s="26"/>
      <c r="M16" s="646" t="s">
        <v>29</v>
      </c>
      <c r="N16" s="646"/>
      <c r="O16" s="646"/>
      <c r="P16" s="646"/>
      <c r="Q16" s="646"/>
      <c r="R16" s="49"/>
      <c r="S16" s="26"/>
      <c r="T16" s="646" t="s">
        <v>29</v>
      </c>
      <c r="U16" s="646"/>
      <c r="V16" s="646"/>
      <c r="W16" s="646"/>
      <c r="X16" s="646"/>
      <c r="Y16" s="49"/>
      <c r="Z16" s="26"/>
      <c r="AA16" s="646" t="s">
        <v>29</v>
      </c>
      <c r="AB16" s="646"/>
      <c r="AC16" s="646"/>
      <c r="AD16" s="646"/>
      <c r="AE16" s="646"/>
      <c r="AF16" s="49"/>
      <c r="AG16"/>
    </row>
    <row r="17" spans="1:46" s="10" customFormat="1" ht="24" customHeight="1">
      <c r="A17" s="27"/>
      <c r="B17" s="28"/>
      <c r="C17" s="650"/>
      <c r="D17" s="653"/>
      <c r="E17" s="656"/>
      <c r="F17" s="650"/>
      <c r="G17" s="661" t="s">
        <v>7</v>
      </c>
      <c r="H17" s="640" t="s">
        <v>5</v>
      </c>
      <c r="I17" s="641"/>
      <c r="J17" s="641"/>
      <c r="K17" s="642"/>
      <c r="L17" s="52"/>
      <c r="M17" s="52"/>
      <c r="N17" s="52"/>
      <c r="O17" s="52"/>
      <c r="P17" s="52" t="s">
        <v>13</v>
      </c>
      <c r="Q17" s="52"/>
      <c r="R17" s="53"/>
      <c r="S17" s="52"/>
      <c r="T17" s="52"/>
      <c r="U17" s="52"/>
      <c r="V17" s="52"/>
      <c r="W17" s="52" t="s">
        <v>14</v>
      </c>
      <c r="X17" s="52"/>
      <c r="Y17" s="53"/>
      <c r="Z17" s="52"/>
      <c r="AA17" s="52"/>
      <c r="AB17" s="52"/>
      <c r="AC17" s="52"/>
      <c r="AD17" s="52" t="s">
        <v>15</v>
      </c>
      <c r="AE17" s="50"/>
      <c r="AF17" s="51"/>
      <c r="AG17"/>
      <c r="AJ17"/>
      <c r="AK17"/>
      <c r="AL17"/>
      <c r="AM17"/>
      <c r="AN17"/>
      <c r="AO17"/>
      <c r="AP17"/>
      <c r="AQ17"/>
      <c r="AR17"/>
      <c r="AS17"/>
      <c r="AT17"/>
    </row>
    <row r="18" spans="1:46" s="42" customFormat="1" ht="21.75" customHeight="1">
      <c r="A18" s="27" t="s">
        <v>0</v>
      </c>
      <c r="B18" s="58" t="s">
        <v>6</v>
      </c>
      <c r="C18" s="650"/>
      <c r="D18" s="653"/>
      <c r="E18" s="656"/>
      <c r="F18" s="650"/>
      <c r="G18" s="662"/>
      <c r="H18" s="104" t="s">
        <v>8</v>
      </c>
      <c r="I18" s="102" t="s">
        <v>9</v>
      </c>
      <c r="J18" s="102" t="s">
        <v>10</v>
      </c>
      <c r="K18" s="103" t="s">
        <v>11</v>
      </c>
      <c r="L18" s="31"/>
      <c r="M18" s="29" t="s">
        <v>12</v>
      </c>
      <c r="N18" s="30"/>
      <c r="O18" s="31"/>
      <c r="P18" s="32"/>
      <c r="Q18" s="31"/>
      <c r="R18" s="33"/>
      <c r="S18" s="31"/>
      <c r="T18" s="34" t="s">
        <v>12</v>
      </c>
      <c r="U18" s="35"/>
      <c r="V18" s="31"/>
      <c r="W18" s="32"/>
      <c r="X18" s="31"/>
      <c r="Y18" s="33"/>
      <c r="Z18" s="31"/>
      <c r="AA18" s="34" t="s">
        <v>12</v>
      </c>
      <c r="AB18" s="35"/>
      <c r="AC18" s="31"/>
      <c r="AD18" s="32"/>
      <c r="AE18" s="31"/>
      <c r="AF18" s="33"/>
      <c r="AG18"/>
      <c r="AJ18"/>
      <c r="AK18"/>
      <c r="AL18"/>
      <c r="AM18"/>
      <c r="AN18"/>
      <c r="AO18"/>
      <c r="AP18"/>
      <c r="AQ18"/>
      <c r="AR18"/>
      <c r="AS18"/>
      <c r="AT18"/>
    </row>
    <row r="19" spans="1:46" s="44" customFormat="1" ht="30.75">
      <c r="A19" s="36"/>
      <c r="B19" s="37"/>
      <c r="C19" s="651"/>
      <c r="D19" s="654"/>
      <c r="E19" s="657"/>
      <c r="F19" s="651"/>
      <c r="G19" s="663"/>
      <c r="H19" s="54" t="s">
        <v>16</v>
      </c>
      <c r="I19" s="55" t="s">
        <v>1</v>
      </c>
      <c r="J19" s="55" t="s">
        <v>17</v>
      </c>
      <c r="K19" s="56" t="s">
        <v>18</v>
      </c>
      <c r="L19" s="96" t="s">
        <v>28</v>
      </c>
      <c r="M19" s="55" t="s">
        <v>19</v>
      </c>
      <c r="N19" s="57" t="s">
        <v>20</v>
      </c>
      <c r="O19" s="60" t="s">
        <v>16</v>
      </c>
      <c r="P19" s="62" t="s">
        <v>1</v>
      </c>
      <c r="Q19" s="63" t="s">
        <v>17</v>
      </c>
      <c r="R19" s="56" t="s">
        <v>18</v>
      </c>
      <c r="S19" s="96" t="s">
        <v>28</v>
      </c>
      <c r="T19" s="55" t="s">
        <v>19</v>
      </c>
      <c r="U19" s="57" t="s">
        <v>20</v>
      </c>
      <c r="V19" s="61" t="s">
        <v>16</v>
      </c>
      <c r="W19" s="63" t="s">
        <v>1</v>
      </c>
      <c r="X19" s="63" t="s">
        <v>17</v>
      </c>
      <c r="Y19" s="56" t="s">
        <v>18</v>
      </c>
      <c r="Z19" s="96" t="s">
        <v>28</v>
      </c>
      <c r="AA19" s="55" t="s">
        <v>19</v>
      </c>
      <c r="AB19" s="57" t="s">
        <v>20</v>
      </c>
      <c r="AC19" s="61" t="s">
        <v>16</v>
      </c>
      <c r="AD19" s="63" t="s">
        <v>1</v>
      </c>
      <c r="AE19" s="63" t="s">
        <v>17</v>
      </c>
      <c r="AF19" s="56" t="s">
        <v>18</v>
      </c>
      <c r="AG19"/>
      <c r="AJ19"/>
      <c r="AK19"/>
      <c r="AL19"/>
      <c r="AM19"/>
      <c r="AN19"/>
      <c r="AO19"/>
      <c r="AP19"/>
      <c r="AQ19"/>
      <c r="AR19"/>
      <c r="AS19"/>
      <c r="AT19"/>
    </row>
    <row r="20" spans="1:46" s="12" customFormat="1" ht="21.95" customHeight="1">
      <c r="A20" s="7" t="s">
        <v>62</v>
      </c>
      <c r="B20" s="8"/>
      <c r="C20" s="38"/>
      <c r="D20" s="83"/>
      <c r="E20" s="8"/>
      <c r="F20" s="8"/>
      <c r="G20" s="8"/>
      <c r="H20" s="8"/>
      <c r="I20" s="8"/>
      <c r="J20" s="8"/>
      <c r="K20" s="8"/>
      <c r="L20" s="91"/>
      <c r="M20" s="39"/>
      <c r="N20" s="40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9"/>
      <c r="AG20"/>
      <c r="AJ20"/>
      <c r="AK20"/>
      <c r="AL20"/>
      <c r="AM20"/>
      <c r="AN20"/>
      <c r="AO20"/>
      <c r="AP20"/>
      <c r="AQ20"/>
      <c r="AR20"/>
      <c r="AS20"/>
      <c r="AT20"/>
    </row>
    <row r="21" spans="1:46" ht="15.75">
      <c r="A21" s="256" t="s">
        <v>47</v>
      </c>
      <c r="B21" s="257" t="s">
        <v>58</v>
      </c>
      <c r="C21" s="255" t="s">
        <v>24</v>
      </c>
      <c r="D21" s="512">
        <f>L21+S21+Z21</f>
        <v>4</v>
      </c>
      <c r="E21" s="512">
        <f>M21+T21+AA21</f>
        <v>0</v>
      </c>
      <c r="F21" s="512">
        <f>N21+U21+AB21</f>
        <v>2</v>
      </c>
      <c r="G21" s="513">
        <f t="shared" ref="G21:G28" si="0">SUM(H21:K21)</f>
        <v>60</v>
      </c>
      <c r="H21" s="514">
        <f>15*SUM(O21,V21,AC21)</f>
        <v>0</v>
      </c>
      <c r="I21" s="514">
        <f>15*SUM(P21,W21,AD21)</f>
        <v>60</v>
      </c>
      <c r="J21" s="514">
        <f>15*SUM(Q21,X21,AE21)</f>
        <v>0</v>
      </c>
      <c r="K21" s="515">
        <f>15*SUM(R21,Y21,AF21)</f>
        <v>0</v>
      </c>
      <c r="L21" s="516">
        <v>2</v>
      </c>
      <c r="M21" s="514"/>
      <c r="N21" s="517">
        <v>1</v>
      </c>
      <c r="O21" s="518"/>
      <c r="P21" s="519">
        <v>2</v>
      </c>
      <c r="Q21" s="519"/>
      <c r="R21" s="515"/>
      <c r="S21" s="516">
        <v>2</v>
      </c>
      <c r="T21" s="514"/>
      <c r="U21" s="520">
        <v>1</v>
      </c>
      <c r="V21" s="518"/>
      <c r="W21" s="521">
        <v>2</v>
      </c>
      <c r="X21" s="519"/>
      <c r="Y21" s="515"/>
      <c r="Z21" s="516"/>
      <c r="AA21" s="514"/>
      <c r="AB21" s="520"/>
      <c r="AC21" s="518"/>
      <c r="AD21" s="521"/>
      <c r="AE21" s="519"/>
      <c r="AF21" s="522"/>
      <c r="AG21"/>
    </row>
    <row r="22" spans="1:46" ht="15.75">
      <c r="A22" s="256" t="s">
        <v>59</v>
      </c>
      <c r="B22" s="531" t="s">
        <v>77</v>
      </c>
      <c r="C22" s="532" t="s">
        <v>106</v>
      </c>
      <c r="D22" s="708">
        <f t="shared" ref="D22:D27" si="1">L22+S22+Z22</f>
        <v>2</v>
      </c>
      <c r="E22" s="512">
        <f t="shared" ref="E22:E27" si="2">M22+T22+AA22</f>
        <v>0</v>
      </c>
      <c r="F22" s="512">
        <f t="shared" ref="F22:F27" si="3">N22+U22+AB22</f>
        <v>2</v>
      </c>
      <c r="G22" s="273">
        <f t="shared" si="0"/>
        <v>45</v>
      </c>
      <c r="H22" s="274">
        <f t="shared" ref="H22:K28" si="4">15*SUM(O22,V22,AC22)</f>
        <v>15</v>
      </c>
      <c r="I22" s="274">
        <f t="shared" si="4"/>
        <v>0</v>
      </c>
      <c r="J22" s="274">
        <f t="shared" si="4"/>
        <v>0</v>
      </c>
      <c r="K22" s="274">
        <f t="shared" si="4"/>
        <v>30</v>
      </c>
      <c r="L22" s="533"/>
      <c r="M22" s="534"/>
      <c r="N22" s="535"/>
      <c r="O22" s="536"/>
      <c r="P22" s="537"/>
      <c r="Q22" s="537"/>
      <c r="R22" s="538"/>
      <c r="S22" s="533"/>
      <c r="T22" s="534"/>
      <c r="U22" s="535"/>
      <c r="V22" s="539"/>
      <c r="W22" s="540"/>
      <c r="X22" s="540"/>
      <c r="Y22" s="541"/>
      <c r="Z22" s="542">
        <v>2</v>
      </c>
      <c r="AA22" s="543"/>
      <c r="AB22" s="544">
        <v>2</v>
      </c>
      <c r="AC22" s="545">
        <v>1</v>
      </c>
      <c r="AD22" s="546"/>
      <c r="AE22" s="537"/>
      <c r="AF22" s="547">
        <v>2</v>
      </c>
      <c r="AG22"/>
    </row>
    <row r="23" spans="1:46" ht="22.5" customHeight="1">
      <c r="A23" s="256" t="s">
        <v>108</v>
      </c>
      <c r="B23" s="548" t="s">
        <v>107</v>
      </c>
      <c r="C23" s="255" t="s">
        <v>78</v>
      </c>
      <c r="D23" s="708">
        <f t="shared" si="1"/>
        <v>2</v>
      </c>
      <c r="E23" s="512">
        <f t="shared" si="2"/>
        <v>0</v>
      </c>
      <c r="F23" s="512">
        <f t="shared" si="3"/>
        <v>1</v>
      </c>
      <c r="G23" s="513">
        <f t="shared" si="0"/>
        <v>30</v>
      </c>
      <c r="H23" s="514">
        <f t="shared" si="4"/>
        <v>0</v>
      </c>
      <c r="I23" s="514">
        <f t="shared" si="4"/>
        <v>30</v>
      </c>
      <c r="J23" s="514">
        <f t="shared" si="4"/>
        <v>0</v>
      </c>
      <c r="K23" s="515">
        <f t="shared" si="4"/>
        <v>0</v>
      </c>
      <c r="L23" s="516"/>
      <c r="M23" s="514"/>
      <c r="N23" s="517"/>
      <c r="O23" s="524"/>
      <c r="P23" s="525"/>
      <c r="Q23" s="525"/>
      <c r="R23" s="515"/>
      <c r="S23" s="516"/>
      <c r="T23" s="514"/>
      <c r="U23" s="520"/>
      <c r="V23" s="518"/>
      <c r="W23" s="526"/>
      <c r="X23" s="525"/>
      <c r="Y23" s="515"/>
      <c r="Z23" s="523">
        <v>2</v>
      </c>
      <c r="AA23" s="527"/>
      <c r="AB23" s="528">
        <v>1</v>
      </c>
      <c r="AC23" s="529"/>
      <c r="AD23" s="526">
        <v>2</v>
      </c>
      <c r="AE23" s="525"/>
      <c r="AF23" s="530"/>
      <c r="AG23"/>
    </row>
    <row r="24" spans="1:46" s="459" customFormat="1" ht="33.75" customHeight="1">
      <c r="A24" s="256" t="s">
        <v>121</v>
      </c>
      <c r="B24" s="549" t="s">
        <v>111</v>
      </c>
      <c r="C24" s="255" t="s">
        <v>78</v>
      </c>
      <c r="D24" s="708">
        <f>L24+S24+Z24</f>
        <v>1</v>
      </c>
      <c r="E24" s="512">
        <f t="shared" si="2"/>
        <v>0</v>
      </c>
      <c r="F24" s="512">
        <f t="shared" si="3"/>
        <v>1</v>
      </c>
      <c r="G24" s="513">
        <f t="shared" si="0"/>
        <v>15</v>
      </c>
      <c r="H24" s="514">
        <f t="shared" si="4"/>
        <v>0</v>
      </c>
      <c r="I24" s="514">
        <f t="shared" si="4"/>
        <v>15</v>
      </c>
      <c r="J24" s="514">
        <f t="shared" si="4"/>
        <v>0</v>
      </c>
      <c r="K24" s="515">
        <f t="shared" si="4"/>
        <v>0</v>
      </c>
      <c r="L24" s="516"/>
      <c r="M24" s="514"/>
      <c r="N24" s="517"/>
      <c r="O24" s="524"/>
      <c r="P24" s="525"/>
      <c r="Q24" s="525"/>
      <c r="R24" s="515"/>
      <c r="S24" s="516">
        <v>1</v>
      </c>
      <c r="T24" s="514"/>
      <c r="U24" s="520">
        <v>1</v>
      </c>
      <c r="V24" s="518"/>
      <c r="W24" s="526">
        <v>1</v>
      </c>
      <c r="X24" s="525"/>
      <c r="Y24" s="515"/>
      <c r="Z24" s="516"/>
      <c r="AA24" s="514"/>
      <c r="AB24" s="520"/>
      <c r="AC24" s="518"/>
      <c r="AD24" s="526"/>
      <c r="AE24" s="525"/>
      <c r="AF24" s="530"/>
      <c r="AG24" s="458"/>
      <c r="AJ24" s="458"/>
      <c r="AK24" s="458"/>
      <c r="AL24" s="458"/>
      <c r="AM24" s="458"/>
      <c r="AN24" s="458"/>
      <c r="AO24" s="458"/>
      <c r="AP24" s="458"/>
      <c r="AQ24" s="458"/>
      <c r="AR24" s="458"/>
      <c r="AS24" s="458"/>
      <c r="AT24" s="458"/>
    </row>
    <row r="25" spans="1:46" ht="15.75">
      <c r="A25" s="256"/>
      <c r="B25" s="398"/>
      <c r="C25" s="255"/>
      <c r="D25" s="512">
        <f t="shared" si="1"/>
        <v>0</v>
      </c>
      <c r="E25" s="512">
        <f t="shared" si="2"/>
        <v>0</v>
      </c>
      <c r="F25" s="512">
        <f t="shared" si="3"/>
        <v>0</v>
      </c>
      <c r="G25" s="513">
        <f t="shared" si="0"/>
        <v>0</v>
      </c>
      <c r="H25" s="514">
        <f t="shared" si="4"/>
        <v>0</v>
      </c>
      <c r="I25" s="514">
        <f t="shared" si="4"/>
        <v>0</v>
      </c>
      <c r="J25" s="514">
        <f t="shared" si="4"/>
        <v>0</v>
      </c>
      <c r="K25" s="515">
        <f t="shared" si="4"/>
        <v>0</v>
      </c>
      <c r="L25" s="516"/>
      <c r="M25" s="514"/>
      <c r="N25" s="517"/>
      <c r="O25" s="524"/>
      <c r="P25" s="525"/>
      <c r="Q25" s="525"/>
      <c r="R25" s="515"/>
      <c r="S25" s="516"/>
      <c r="T25" s="514"/>
      <c r="U25" s="520"/>
      <c r="V25" s="518"/>
      <c r="W25" s="526"/>
      <c r="X25" s="525"/>
      <c r="Y25" s="515"/>
      <c r="Z25" s="516"/>
      <c r="AA25" s="514"/>
      <c r="AB25" s="520"/>
      <c r="AC25" s="518"/>
      <c r="AD25" s="526"/>
      <c r="AE25" s="525"/>
      <c r="AF25" s="530"/>
      <c r="AG25"/>
    </row>
    <row r="26" spans="1:46" ht="15.75">
      <c r="A26" s="256"/>
      <c r="B26" s="550"/>
      <c r="C26" s="255"/>
      <c r="D26" s="512">
        <f t="shared" si="1"/>
        <v>0</v>
      </c>
      <c r="E26" s="512">
        <f t="shared" si="2"/>
        <v>0</v>
      </c>
      <c r="F26" s="512">
        <f t="shared" si="3"/>
        <v>0</v>
      </c>
      <c r="G26" s="513">
        <f t="shared" si="0"/>
        <v>0</v>
      </c>
      <c r="H26" s="514">
        <f t="shared" si="4"/>
        <v>0</v>
      </c>
      <c r="I26" s="514">
        <f t="shared" si="4"/>
        <v>0</v>
      </c>
      <c r="J26" s="514">
        <f t="shared" si="4"/>
        <v>0</v>
      </c>
      <c r="K26" s="515">
        <f t="shared" si="4"/>
        <v>0</v>
      </c>
      <c r="L26" s="516"/>
      <c r="M26" s="514"/>
      <c r="N26" s="517"/>
      <c r="O26" s="524"/>
      <c r="P26" s="525"/>
      <c r="Q26" s="525"/>
      <c r="R26" s="515"/>
      <c r="S26" s="516"/>
      <c r="T26" s="514"/>
      <c r="U26" s="520"/>
      <c r="V26" s="518"/>
      <c r="W26" s="526"/>
      <c r="X26" s="525"/>
      <c r="Y26" s="515"/>
      <c r="Z26" s="516"/>
      <c r="AA26" s="514"/>
      <c r="AB26" s="520"/>
      <c r="AC26" s="518"/>
      <c r="AD26" s="526"/>
      <c r="AE26" s="525"/>
      <c r="AF26" s="530"/>
      <c r="AG26"/>
    </row>
    <row r="27" spans="1:46" ht="19.5" thickBot="1">
      <c r="A27" s="41" t="s">
        <v>122</v>
      </c>
      <c r="B27" s="249" t="s">
        <v>119</v>
      </c>
      <c r="C27" s="255"/>
      <c r="D27" s="512">
        <f t="shared" si="1"/>
        <v>4</v>
      </c>
      <c r="E27" s="512">
        <f t="shared" si="2"/>
        <v>0</v>
      </c>
      <c r="F27" s="512">
        <f t="shared" si="3"/>
        <v>1</v>
      </c>
      <c r="G27" s="513">
        <f t="shared" si="0"/>
        <v>0</v>
      </c>
      <c r="H27" s="514">
        <f t="shared" si="4"/>
        <v>0</v>
      </c>
      <c r="I27" s="514">
        <f t="shared" si="4"/>
        <v>0</v>
      </c>
      <c r="J27" s="514">
        <f t="shared" si="4"/>
        <v>0</v>
      </c>
      <c r="K27" s="515">
        <f t="shared" si="4"/>
        <v>0</v>
      </c>
      <c r="L27" s="516">
        <v>4</v>
      </c>
      <c r="M27" s="514"/>
      <c r="N27" s="517">
        <v>1</v>
      </c>
      <c r="O27" s="524"/>
      <c r="P27" s="525"/>
      <c r="Q27" s="525"/>
      <c r="R27" s="515"/>
      <c r="S27" s="516"/>
      <c r="T27" s="514"/>
      <c r="U27" s="520"/>
      <c r="V27" s="518"/>
      <c r="W27" s="526"/>
      <c r="X27" s="525"/>
      <c r="Y27" s="515"/>
      <c r="Z27" s="516"/>
      <c r="AA27" s="514"/>
      <c r="AB27" s="520"/>
      <c r="AC27" s="518"/>
      <c r="AD27" s="526"/>
      <c r="AE27" s="525"/>
      <c r="AF27" s="530"/>
      <c r="AG27"/>
    </row>
    <row r="28" spans="1:46" ht="18.75" hidden="1" thickBot="1">
      <c r="A28" s="41"/>
      <c r="B28" s="250"/>
      <c r="C28" s="255"/>
      <c r="D28" s="221">
        <f>L28+S28+Z28+AG28</f>
        <v>0</v>
      </c>
      <c r="E28" s="221">
        <f>M28+T28+AA28+AH28</f>
        <v>0</v>
      </c>
      <c r="F28" s="221">
        <f>N28+U28+AB28+AI28</f>
        <v>0</v>
      </c>
      <c r="G28" s="222">
        <f t="shared" si="0"/>
        <v>0</v>
      </c>
      <c r="H28" s="223">
        <f t="shared" si="4"/>
        <v>0</v>
      </c>
      <c r="I28" s="223">
        <f t="shared" si="4"/>
        <v>0</v>
      </c>
      <c r="J28" s="223">
        <f t="shared" si="4"/>
        <v>0</v>
      </c>
      <c r="K28" s="224">
        <f t="shared" si="4"/>
        <v>0</v>
      </c>
      <c r="L28" s="260"/>
      <c r="M28" s="261"/>
      <c r="N28" s="268"/>
      <c r="O28" s="225"/>
      <c r="P28" s="263"/>
      <c r="Q28" s="263"/>
      <c r="R28" s="264"/>
      <c r="S28" s="260"/>
      <c r="T28" s="261"/>
      <c r="U28" s="262"/>
      <c r="V28" s="225"/>
      <c r="W28" s="265"/>
      <c r="X28" s="263"/>
      <c r="Y28" s="264"/>
      <c r="Z28" s="260"/>
      <c r="AA28" s="261"/>
      <c r="AB28" s="262"/>
      <c r="AC28" s="225"/>
      <c r="AD28" s="265"/>
      <c r="AE28" s="263"/>
      <c r="AF28" s="266"/>
      <c r="AG28"/>
    </row>
    <row r="29" spans="1:46" ht="21.95" customHeight="1" thickBot="1">
      <c r="A29" s="65"/>
      <c r="B29" s="106" t="s">
        <v>48</v>
      </c>
      <c r="C29" s="294"/>
      <c r="D29" s="226">
        <f t="shared" ref="D29:AF29" si="5">SUM(D21:D28)</f>
        <v>13</v>
      </c>
      <c r="E29" s="226">
        <f t="shared" si="5"/>
        <v>0</v>
      </c>
      <c r="F29" s="226">
        <f t="shared" si="5"/>
        <v>7</v>
      </c>
      <c r="G29" s="226">
        <f t="shared" si="5"/>
        <v>150</v>
      </c>
      <c r="H29" s="226">
        <f t="shared" si="5"/>
        <v>15</v>
      </c>
      <c r="I29" s="226">
        <f t="shared" si="5"/>
        <v>105</v>
      </c>
      <c r="J29" s="226">
        <f t="shared" si="5"/>
        <v>0</v>
      </c>
      <c r="K29" s="226">
        <f t="shared" si="5"/>
        <v>30</v>
      </c>
      <c r="L29" s="267">
        <f t="shared" si="5"/>
        <v>6</v>
      </c>
      <c r="M29" s="258">
        <f t="shared" si="5"/>
        <v>0</v>
      </c>
      <c r="N29" s="226">
        <f t="shared" si="5"/>
        <v>2</v>
      </c>
      <c r="O29" s="226">
        <f t="shared" si="5"/>
        <v>0</v>
      </c>
      <c r="P29" s="226">
        <f t="shared" si="5"/>
        <v>2</v>
      </c>
      <c r="Q29" s="226">
        <f t="shared" si="5"/>
        <v>0</v>
      </c>
      <c r="R29" s="226">
        <f t="shared" si="5"/>
        <v>0</v>
      </c>
      <c r="S29" s="267">
        <f t="shared" si="5"/>
        <v>3</v>
      </c>
      <c r="T29" s="258">
        <f t="shared" si="5"/>
        <v>0</v>
      </c>
      <c r="U29" s="226">
        <f t="shared" si="5"/>
        <v>2</v>
      </c>
      <c r="V29" s="226">
        <f t="shared" si="5"/>
        <v>0</v>
      </c>
      <c r="W29" s="226">
        <f t="shared" si="5"/>
        <v>3</v>
      </c>
      <c r="X29" s="226">
        <f t="shared" si="5"/>
        <v>0</v>
      </c>
      <c r="Y29" s="226">
        <f t="shared" si="5"/>
        <v>0</v>
      </c>
      <c r="Z29" s="267">
        <f t="shared" si="5"/>
        <v>4</v>
      </c>
      <c r="AA29" s="258">
        <f t="shared" si="5"/>
        <v>0</v>
      </c>
      <c r="AB29" s="226">
        <f t="shared" si="5"/>
        <v>3</v>
      </c>
      <c r="AC29" s="226">
        <f t="shared" si="5"/>
        <v>1</v>
      </c>
      <c r="AD29" s="226">
        <f t="shared" si="5"/>
        <v>2</v>
      </c>
      <c r="AE29" s="226">
        <f t="shared" si="5"/>
        <v>0</v>
      </c>
      <c r="AF29" s="259">
        <f t="shared" si="5"/>
        <v>2</v>
      </c>
      <c r="AG29"/>
    </row>
    <row r="30" spans="1:46" ht="21.95" customHeight="1" thickBot="1">
      <c r="A30" s="66"/>
      <c r="B30" s="45" t="s">
        <v>33</v>
      </c>
      <c r="C30" s="136"/>
      <c r="D30" s="136"/>
      <c r="E30" s="136"/>
      <c r="F30" s="136"/>
      <c r="G30" s="136"/>
      <c r="H30" s="136"/>
      <c r="I30" s="136"/>
      <c r="J30" s="136"/>
      <c r="K30" s="136"/>
      <c r="L30" s="135"/>
      <c r="M30" s="135"/>
      <c r="N30" s="135"/>
      <c r="O30" s="643">
        <f>SUM(O29:R29)</f>
        <v>2</v>
      </c>
      <c r="P30" s="644"/>
      <c r="Q30" s="644"/>
      <c r="R30" s="645"/>
      <c r="S30" s="135"/>
      <c r="T30" s="135"/>
      <c r="U30" s="135"/>
      <c r="V30" s="643">
        <f>SUM(V29:Y29)</f>
        <v>3</v>
      </c>
      <c r="W30" s="644"/>
      <c r="X30" s="644"/>
      <c r="Y30" s="645"/>
      <c r="Z30" s="135"/>
      <c r="AA30" s="135"/>
      <c r="AB30" s="135"/>
      <c r="AC30" s="643">
        <f>SUM(AC29:AF29)</f>
        <v>5</v>
      </c>
      <c r="AD30" s="644"/>
      <c r="AE30" s="644"/>
      <c r="AF30" s="645"/>
      <c r="AG30"/>
    </row>
    <row r="31" spans="1:46" ht="18.75" thickBot="1">
      <c r="A31" s="46"/>
      <c r="B31" s="45" t="s">
        <v>38</v>
      </c>
      <c r="C31" s="137"/>
      <c r="D31" s="137"/>
      <c r="E31" s="137"/>
      <c r="F31" s="137"/>
      <c r="G31" s="137"/>
      <c r="H31" s="138"/>
      <c r="I31" s="137"/>
      <c r="J31" s="137"/>
      <c r="K31" s="137"/>
      <c r="L31" s="139"/>
      <c r="M31" s="121"/>
      <c r="N31" s="121"/>
      <c r="O31" s="637">
        <f>15*SUM(O30:R30)</f>
        <v>30</v>
      </c>
      <c r="P31" s="638"/>
      <c r="Q31" s="638"/>
      <c r="R31" s="639"/>
      <c r="S31" s="139"/>
      <c r="T31" s="121"/>
      <c r="U31" s="121"/>
      <c r="V31" s="637">
        <f>15*SUM(V30:Y30)</f>
        <v>45</v>
      </c>
      <c r="W31" s="638"/>
      <c r="X31" s="638"/>
      <c r="Y31" s="639"/>
      <c r="Z31" s="139"/>
      <c r="AA31" s="121"/>
      <c r="AB31" s="121"/>
      <c r="AC31" s="637">
        <f>15*SUM(AC30:AF30)</f>
        <v>75</v>
      </c>
      <c r="AD31" s="638"/>
      <c r="AE31" s="638"/>
      <c r="AF31" s="639"/>
      <c r="AG31"/>
    </row>
    <row r="32" spans="1:46" ht="21.95" customHeight="1">
      <c r="I32" s="100"/>
      <c r="AG32"/>
    </row>
    <row r="33" spans="1:33" ht="21.75" customHeight="1">
      <c r="A33" s="251"/>
      <c r="B33" s="252" t="s">
        <v>56</v>
      </c>
      <c r="C33" s="253"/>
      <c r="D33" s="253"/>
      <c r="E33" s="251"/>
      <c r="F33" s="251"/>
      <c r="G33" s="251"/>
      <c r="H33" s="251"/>
      <c r="I33" s="251"/>
      <c r="J33" s="251"/>
      <c r="AG33"/>
    </row>
    <row r="34" spans="1:33" ht="15.75" customHeight="1">
      <c r="A34" s="251"/>
      <c r="B34" s="252" t="s">
        <v>57</v>
      </c>
      <c r="C34" s="253"/>
      <c r="D34" s="253"/>
      <c r="E34" s="251"/>
      <c r="F34" s="251"/>
      <c r="G34" s="251"/>
      <c r="H34" s="251"/>
      <c r="I34" s="251"/>
      <c r="J34" s="251"/>
      <c r="AG34"/>
    </row>
    <row r="35" spans="1:33" ht="21.95" customHeight="1">
      <c r="G35" s="251"/>
      <c r="AG35"/>
    </row>
    <row r="36" spans="1:33" ht="21.95" customHeight="1">
      <c r="AG36"/>
    </row>
    <row r="37" spans="1:33" ht="21.95" customHeight="1">
      <c r="AG37"/>
    </row>
    <row r="39" spans="1:33" ht="6" customHeight="1"/>
    <row r="40" spans="1:33" ht="17.45" customHeight="1"/>
    <row r="41" spans="1:33" ht="17.45" customHeight="1"/>
    <row r="42" spans="1:33" ht="7.5" customHeight="1"/>
    <row r="44" spans="1:33" ht="27" customHeight="1"/>
  </sheetData>
  <mergeCells count="18">
    <mergeCell ref="T16:X16"/>
    <mergeCell ref="AA16:AE16"/>
    <mergeCell ref="B13:AF13"/>
    <mergeCell ref="B14:Y14"/>
    <mergeCell ref="C16:C19"/>
    <mergeCell ref="D16:D19"/>
    <mergeCell ref="E16:E19"/>
    <mergeCell ref="F16:F19"/>
    <mergeCell ref="G16:K16"/>
    <mergeCell ref="M16:Q16"/>
    <mergeCell ref="G17:G19"/>
    <mergeCell ref="O31:R31"/>
    <mergeCell ref="V31:Y31"/>
    <mergeCell ref="AC31:AF31"/>
    <mergeCell ref="H17:K17"/>
    <mergeCell ref="O30:R30"/>
    <mergeCell ref="V30:Y30"/>
    <mergeCell ref="AC30:AF30"/>
  </mergeCells>
  <phoneticPr fontId="31" type="noConversion"/>
  <printOptions horizontalCentered="1"/>
  <pageMargins left="0.19685039370078741" right="0.19685039370078741" top="1.3779527559055118" bottom="0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tabColor indexed="15"/>
  </sheetPr>
  <dimension ref="A1:AS35"/>
  <sheetViews>
    <sheetView showGridLines="0" showZeros="0" zoomScale="80" zoomScaleNormal="80" workbookViewId="0">
      <pane xSplit="11" topLeftCell="L1" activePane="topRight" state="frozenSplit"/>
      <selection activeCell="L31" sqref="L31"/>
      <selection pane="topRight" activeCell="A23" sqref="A23:AF28"/>
    </sheetView>
  </sheetViews>
  <sheetFormatPr defaultRowHeight="15"/>
  <cols>
    <col min="1" max="1" width="6.7109375" style="2" customWidth="1"/>
    <col min="2" max="2" width="36.85546875" style="2" customWidth="1"/>
    <col min="3" max="3" width="10.42578125" style="5" customWidth="1"/>
    <col min="4" max="4" width="4.7109375" style="5" customWidth="1"/>
    <col min="5" max="5" width="4.7109375" style="2" customWidth="1"/>
    <col min="6" max="6" width="5.7109375" style="2" customWidth="1"/>
    <col min="7" max="7" width="7" style="2" customWidth="1"/>
    <col min="8" max="8" width="6.7109375" style="2" customWidth="1"/>
    <col min="9" max="9" width="5.7109375" style="2" customWidth="1"/>
    <col min="10" max="10" width="5.42578125" style="2" customWidth="1"/>
    <col min="11" max="11" width="5.85546875" style="2" customWidth="1"/>
    <col min="12" max="12" width="4.7109375" style="2" customWidth="1"/>
    <col min="13" max="15" width="3.7109375" style="2" customWidth="1"/>
    <col min="16" max="16" width="5.28515625" style="2" customWidth="1"/>
    <col min="17" max="32" width="3.7109375" style="2" customWidth="1"/>
    <col min="33" max="33" width="12.85546875" style="2" customWidth="1"/>
    <col min="34" max="36" width="9.140625" style="2" customWidth="1"/>
    <col min="37" max="37" width="38.85546875" customWidth="1"/>
    <col min="38" max="38" width="29.7109375" customWidth="1"/>
    <col min="39" max="45" width="9.140625" customWidth="1"/>
    <col min="46" max="16384" width="9.140625" style="2"/>
  </cols>
  <sheetData>
    <row r="1" spans="1:45" ht="31.7" customHeight="1">
      <c r="A1" s="108" t="s">
        <v>2</v>
      </c>
      <c r="B1" s="109"/>
      <c r="C1" s="110"/>
      <c r="D1" s="81"/>
      <c r="G1" s="12"/>
      <c r="J1" s="1" t="s">
        <v>3</v>
      </c>
      <c r="K1" s="1"/>
      <c r="L1" s="1"/>
      <c r="M1" s="1"/>
      <c r="O1" s="98" t="s">
        <v>66</v>
      </c>
      <c r="P1" s="84"/>
      <c r="Q1" s="98"/>
      <c r="R1" s="85"/>
      <c r="S1" s="85"/>
      <c r="T1" s="85"/>
      <c r="U1" s="85"/>
      <c r="V1" s="85"/>
      <c r="W1" s="85"/>
      <c r="X1" s="98"/>
      <c r="Y1" s="85"/>
      <c r="Z1" s="4"/>
      <c r="AA1" s="4"/>
      <c r="AB1" s="4"/>
      <c r="AC1" s="4"/>
      <c r="AD1" s="4"/>
      <c r="AE1" s="4"/>
      <c r="AF1" s="4"/>
      <c r="AG1" s="4"/>
    </row>
    <row r="2" spans="1:45" ht="24" customHeight="1">
      <c r="A2" s="108" t="str">
        <f>'Og-mgr'!A2</f>
        <v>WYDZIAŁ INŻYNIERII TRANSPORTU</v>
      </c>
      <c r="B2" s="109"/>
      <c r="C2" s="110"/>
      <c r="D2" s="81"/>
      <c r="G2" s="79"/>
      <c r="H2" s="79"/>
      <c r="I2" s="79"/>
      <c r="J2" s="1"/>
      <c r="K2" s="1"/>
      <c r="L2" s="1"/>
      <c r="M2" s="1"/>
      <c r="O2" s="166"/>
      <c r="P2" s="19"/>
      <c r="Q2" s="19"/>
      <c r="R2" s="19"/>
      <c r="S2" s="19"/>
      <c r="T2" s="19"/>
      <c r="U2" s="19"/>
      <c r="V2" s="19"/>
      <c r="W2" s="117"/>
      <c r="X2" s="117"/>
      <c r="Y2" s="10"/>
      <c r="Z2" s="10"/>
      <c r="AA2" s="10"/>
      <c r="AB2" s="10"/>
      <c r="AC2" s="10"/>
      <c r="AD2" s="13"/>
      <c r="AE2" s="118"/>
      <c r="AF2" s="18"/>
      <c r="AG2" s="19"/>
    </row>
    <row r="3" spans="1:45" ht="23.25" customHeight="1">
      <c r="A3" s="108"/>
      <c r="B3" s="109"/>
      <c r="C3" s="110"/>
      <c r="D3" s="81"/>
      <c r="G3" s="12"/>
      <c r="H3" s="12"/>
      <c r="I3" s="12"/>
      <c r="J3" s="12"/>
      <c r="K3" s="12"/>
      <c r="L3" s="12"/>
      <c r="M3" s="12"/>
      <c r="O3" s="18"/>
      <c r="P3" s="19"/>
      <c r="Q3" s="19"/>
      <c r="R3" s="20"/>
      <c r="S3" s="20"/>
      <c r="T3" s="20"/>
      <c r="U3" s="20"/>
      <c r="V3" s="20"/>
      <c r="W3" s="13"/>
      <c r="X3" s="13"/>
      <c r="Y3" s="13"/>
      <c r="Z3" s="13"/>
      <c r="AA3" s="13"/>
      <c r="AB3" s="13"/>
      <c r="AC3" s="13"/>
      <c r="AD3" s="17"/>
      <c r="AE3" s="118"/>
      <c r="AF3" s="67"/>
      <c r="AG3" s="13"/>
    </row>
    <row r="4" spans="1:45" ht="18.75" customHeight="1">
      <c r="B4" s="80"/>
      <c r="C4" s="80"/>
      <c r="D4" s="88"/>
      <c r="E4" s="80"/>
      <c r="F4" s="80"/>
      <c r="G4" s="80"/>
      <c r="O4" s="166"/>
      <c r="P4" s="166"/>
      <c r="Q4" s="166"/>
      <c r="R4" s="166"/>
      <c r="S4" s="166"/>
      <c r="T4" s="166"/>
      <c r="U4" s="166"/>
      <c r="V4" s="20"/>
      <c r="W4" s="17"/>
      <c r="X4" s="17"/>
      <c r="Y4" s="119"/>
      <c r="Z4" s="17"/>
      <c r="AA4" s="17"/>
      <c r="AB4" s="17"/>
      <c r="AC4" s="17"/>
      <c r="AD4" s="13"/>
      <c r="AE4" s="118"/>
      <c r="AF4" s="67"/>
      <c r="AG4" s="13"/>
    </row>
    <row r="5" spans="1:45" ht="22.7" customHeight="1">
      <c r="B5" s="80"/>
      <c r="C5" s="80"/>
      <c r="D5" s="88"/>
      <c r="E5" s="80"/>
      <c r="F5" s="80"/>
      <c r="G5" s="80"/>
      <c r="O5" s="18"/>
      <c r="P5" s="19"/>
      <c r="Q5" s="19"/>
      <c r="R5" s="19"/>
      <c r="S5" s="19"/>
      <c r="T5" s="19"/>
      <c r="U5" s="19"/>
      <c r="V5" s="20"/>
      <c r="W5" s="13"/>
      <c r="X5" s="13"/>
      <c r="Y5" s="13"/>
      <c r="Z5" s="13"/>
      <c r="AA5" s="13"/>
      <c r="AB5" s="13"/>
      <c r="AC5" s="13"/>
      <c r="AD5" s="13"/>
      <c r="AE5" s="118"/>
      <c r="AF5" s="67"/>
      <c r="AG5" s="13"/>
    </row>
    <row r="6" spans="1:45" ht="17.45" customHeight="1">
      <c r="B6" s="80"/>
      <c r="C6" s="80"/>
      <c r="D6" s="88"/>
      <c r="E6" s="80"/>
      <c r="F6" s="80"/>
      <c r="G6" s="80"/>
      <c r="O6" s="167"/>
      <c r="P6" s="167"/>
      <c r="Q6" s="167"/>
      <c r="R6" s="167"/>
      <c r="S6" s="167"/>
      <c r="T6" s="167"/>
      <c r="U6" s="167"/>
      <c r="V6" s="20"/>
      <c r="W6" s="13"/>
      <c r="X6" s="13"/>
      <c r="Y6" s="13"/>
      <c r="Z6" s="13"/>
      <c r="AA6" s="13"/>
      <c r="AB6" s="13"/>
      <c r="AC6" s="13"/>
      <c r="AD6" s="13"/>
      <c r="AE6" s="118"/>
      <c r="AF6" s="67"/>
      <c r="AG6" s="13"/>
    </row>
    <row r="7" spans="1:45" ht="17.45" customHeight="1">
      <c r="B7" s="80"/>
      <c r="C7" s="80"/>
      <c r="D7" s="88"/>
      <c r="E7" s="80"/>
      <c r="F7" s="80"/>
      <c r="G7" s="80"/>
      <c r="O7" s="167"/>
      <c r="P7" s="167"/>
      <c r="Q7" s="167"/>
      <c r="R7" s="167"/>
      <c r="S7" s="167"/>
      <c r="T7" s="167"/>
      <c r="U7" s="167"/>
      <c r="V7" s="20"/>
      <c r="W7" s="13"/>
      <c r="X7" s="13"/>
      <c r="Y7" s="13"/>
      <c r="Z7" s="13"/>
      <c r="AA7" s="13"/>
      <c r="AB7" s="13"/>
      <c r="AC7" s="13"/>
      <c r="AD7" s="13"/>
      <c r="AE7" s="118"/>
      <c r="AF7" s="67"/>
      <c r="AG7" s="13"/>
    </row>
    <row r="8" spans="1:45" ht="17.45" customHeight="1">
      <c r="B8" s="80"/>
      <c r="C8" s="80"/>
      <c r="D8" s="88"/>
      <c r="E8" s="80"/>
      <c r="F8" s="80"/>
      <c r="G8" s="80"/>
      <c r="O8" s="167"/>
      <c r="P8" s="167"/>
      <c r="Q8" s="167"/>
      <c r="R8" s="167"/>
      <c r="S8" s="167"/>
      <c r="T8" s="167"/>
      <c r="U8" s="167"/>
      <c r="V8" s="20"/>
      <c r="W8" s="13"/>
      <c r="X8" s="13"/>
      <c r="Y8" s="13"/>
      <c r="Z8" s="13"/>
      <c r="AA8" s="13"/>
      <c r="AB8" s="13"/>
      <c r="AC8" s="13"/>
      <c r="AD8" s="13"/>
      <c r="AE8" s="118"/>
      <c r="AF8" s="67"/>
      <c r="AG8" s="13"/>
    </row>
    <row r="9" spans="1:45" ht="17.45" customHeight="1">
      <c r="B9" s="80"/>
      <c r="C9" s="80"/>
      <c r="D9" s="88"/>
      <c r="E9" s="80"/>
      <c r="F9" s="80"/>
      <c r="G9" s="80"/>
      <c r="O9" s="18"/>
      <c r="P9" s="19"/>
      <c r="Q9" s="19"/>
      <c r="R9" s="20"/>
      <c r="S9" s="20"/>
      <c r="T9" s="20"/>
      <c r="U9" s="20"/>
      <c r="V9" s="10"/>
      <c r="W9" s="13"/>
      <c r="X9" s="13"/>
      <c r="Y9" s="13"/>
      <c r="Z9" s="13"/>
      <c r="AA9" s="13"/>
      <c r="AB9" s="13"/>
      <c r="AC9" s="13"/>
      <c r="AD9" s="13"/>
      <c r="AE9" s="118"/>
      <c r="AF9" s="67"/>
      <c r="AG9" s="13"/>
    </row>
    <row r="10" spans="1:45" ht="17.45" customHeight="1">
      <c r="B10" s="80"/>
      <c r="C10" s="80"/>
      <c r="D10" s="88"/>
      <c r="E10" s="80"/>
      <c r="F10" s="80"/>
      <c r="G10" s="80"/>
      <c r="O10" s="18"/>
      <c r="P10" s="19"/>
      <c r="Q10" s="19"/>
      <c r="R10" s="20"/>
      <c r="S10" s="20"/>
      <c r="T10" s="20"/>
      <c r="U10" s="20"/>
      <c r="W10" s="4"/>
      <c r="X10" s="4"/>
      <c r="Y10" s="4"/>
      <c r="Z10" s="4"/>
      <c r="AA10" s="4"/>
      <c r="AB10" s="4"/>
      <c r="AC10" s="4"/>
      <c r="AD10" s="4"/>
      <c r="AE10" s="15"/>
      <c r="AF10" s="11"/>
      <c r="AG10" s="4"/>
    </row>
    <row r="11" spans="1:45" ht="17.45" customHeight="1">
      <c r="B11" s="648" t="s">
        <v>42</v>
      </c>
      <c r="C11" s="648"/>
      <c r="D11" s="648"/>
      <c r="E11" s="648"/>
      <c r="F11" s="648"/>
      <c r="G11" s="648"/>
      <c r="H11" s="648"/>
      <c r="I11" s="648"/>
      <c r="J11" s="648"/>
      <c r="K11" s="648"/>
      <c r="L11" s="648"/>
      <c r="M11" s="648"/>
      <c r="N11" s="648"/>
      <c r="O11" s="648"/>
      <c r="P11" s="648"/>
      <c r="Q11" s="648"/>
      <c r="R11" s="648"/>
      <c r="S11" s="648"/>
      <c r="T11" s="648"/>
      <c r="U11" s="648"/>
      <c r="V11" s="648"/>
      <c r="W11" s="648"/>
      <c r="X11" s="648"/>
      <c r="Y11" s="648"/>
      <c r="Z11" s="165"/>
      <c r="AA11" s="13"/>
      <c r="AB11" s="13"/>
      <c r="AC11" s="13"/>
      <c r="AD11" s="13"/>
      <c r="AE11" s="13"/>
      <c r="AF11" s="13"/>
      <c r="AG11" s="13"/>
    </row>
    <row r="12" spans="1:45" ht="15" customHeight="1">
      <c r="C12" s="81"/>
      <c r="D12" s="81"/>
      <c r="AC12" s="3"/>
      <c r="AD12" s="3"/>
      <c r="AE12" s="3"/>
      <c r="AF12" s="3"/>
      <c r="AG12" s="3"/>
    </row>
    <row r="13" spans="1:45" ht="8.4499999999999993" customHeight="1">
      <c r="B13" s="92"/>
      <c r="C13" s="82"/>
      <c r="D13" s="82"/>
      <c r="F13" s="1"/>
      <c r="G13" s="21"/>
      <c r="H13" s="22"/>
      <c r="I13" s="21"/>
      <c r="J13" s="21"/>
      <c r="K13" s="21"/>
      <c r="L13" s="16"/>
      <c r="M13" s="21"/>
      <c r="N13" s="23"/>
      <c r="O13" s="3"/>
      <c r="P13" s="12"/>
      <c r="Q13" s="12"/>
      <c r="R13" s="12"/>
      <c r="S13" s="12"/>
      <c r="U13" s="18"/>
      <c r="V13" s="19"/>
      <c r="W13" s="19"/>
      <c r="X13" s="20"/>
      <c r="Y13" s="20"/>
      <c r="Z13" s="20"/>
      <c r="AA13" s="20"/>
      <c r="AC13" s="4"/>
      <c r="AD13" s="4"/>
      <c r="AE13" s="4"/>
      <c r="AF13" s="4"/>
      <c r="AG13"/>
    </row>
    <row r="14" spans="1:45">
      <c r="A14" s="24"/>
      <c r="B14" s="25"/>
      <c r="C14" s="649" t="s">
        <v>23</v>
      </c>
      <c r="D14" s="652" t="s">
        <v>28</v>
      </c>
      <c r="E14" s="655" t="s">
        <v>26</v>
      </c>
      <c r="F14" s="649" t="s">
        <v>27</v>
      </c>
      <c r="G14" s="658" t="s">
        <v>4</v>
      </c>
      <c r="H14" s="659"/>
      <c r="I14" s="659"/>
      <c r="J14" s="659"/>
      <c r="K14" s="660"/>
      <c r="L14" s="26"/>
      <c r="M14" s="646" t="s">
        <v>29</v>
      </c>
      <c r="N14" s="646"/>
      <c r="O14" s="646"/>
      <c r="P14" s="646"/>
      <c r="Q14" s="646"/>
      <c r="R14" s="49"/>
      <c r="S14" s="26"/>
      <c r="T14" s="646" t="s">
        <v>29</v>
      </c>
      <c r="U14" s="646"/>
      <c r="V14" s="646"/>
      <c r="W14" s="646"/>
      <c r="X14" s="646"/>
      <c r="Y14" s="49"/>
      <c r="Z14" s="26"/>
      <c r="AA14" s="646" t="s">
        <v>29</v>
      </c>
      <c r="AB14" s="646"/>
      <c r="AC14" s="646"/>
      <c r="AD14" s="646"/>
      <c r="AE14" s="646"/>
      <c r="AF14" s="49"/>
      <c r="AG14"/>
    </row>
    <row r="15" spans="1:45" s="10" customFormat="1" ht="24" customHeight="1">
      <c r="A15" s="27"/>
      <c r="B15" s="28"/>
      <c r="C15" s="650"/>
      <c r="D15" s="653"/>
      <c r="E15" s="656"/>
      <c r="F15" s="650"/>
      <c r="G15" s="661" t="s">
        <v>7</v>
      </c>
      <c r="H15" s="640" t="s">
        <v>5</v>
      </c>
      <c r="I15" s="641"/>
      <c r="J15" s="641"/>
      <c r="K15" s="642"/>
      <c r="L15" s="52"/>
      <c r="M15" s="52"/>
      <c r="N15" s="52"/>
      <c r="O15" s="52"/>
      <c r="P15" s="52" t="s">
        <v>13</v>
      </c>
      <c r="Q15" s="52"/>
      <c r="R15" s="53"/>
      <c r="S15" s="52"/>
      <c r="T15" s="52"/>
      <c r="U15" s="52"/>
      <c r="V15" s="52"/>
      <c r="W15" s="52" t="s">
        <v>14</v>
      </c>
      <c r="X15" s="52"/>
      <c r="Y15" s="53"/>
      <c r="Z15" s="52"/>
      <c r="AA15" s="52"/>
      <c r="AB15" s="52"/>
      <c r="AC15" s="52"/>
      <c r="AD15" s="52" t="s">
        <v>15</v>
      </c>
      <c r="AE15" s="50"/>
      <c r="AF15" s="51"/>
      <c r="AG15"/>
      <c r="AK15"/>
      <c r="AL15"/>
      <c r="AM15"/>
      <c r="AN15"/>
      <c r="AO15"/>
      <c r="AP15"/>
      <c r="AQ15"/>
      <c r="AR15"/>
      <c r="AS15"/>
    </row>
    <row r="16" spans="1:45" s="42" customFormat="1" ht="21.75" customHeight="1">
      <c r="A16" s="27" t="s">
        <v>0</v>
      </c>
      <c r="B16" s="58" t="s">
        <v>6</v>
      </c>
      <c r="C16" s="650"/>
      <c r="D16" s="653"/>
      <c r="E16" s="656"/>
      <c r="F16" s="650"/>
      <c r="G16" s="662"/>
      <c r="H16" s="104" t="s">
        <v>8</v>
      </c>
      <c r="I16" s="102" t="s">
        <v>9</v>
      </c>
      <c r="J16" s="102" t="s">
        <v>10</v>
      </c>
      <c r="K16" s="103" t="s">
        <v>11</v>
      </c>
      <c r="L16" s="31"/>
      <c r="M16" s="29" t="s">
        <v>12</v>
      </c>
      <c r="N16" s="30"/>
      <c r="O16" s="31"/>
      <c r="P16" s="32"/>
      <c r="Q16" s="31"/>
      <c r="R16" s="33"/>
      <c r="S16" s="31"/>
      <c r="T16" s="34" t="s">
        <v>12</v>
      </c>
      <c r="U16" s="35"/>
      <c r="V16" s="31"/>
      <c r="W16" s="32"/>
      <c r="X16" s="31"/>
      <c r="Y16" s="33"/>
      <c r="Z16" s="31"/>
      <c r="AA16" s="34" t="s">
        <v>12</v>
      </c>
      <c r="AB16" s="35"/>
      <c r="AC16" s="31"/>
      <c r="AD16" s="32"/>
      <c r="AE16" s="31"/>
      <c r="AF16" s="33"/>
      <c r="AG16"/>
      <c r="AK16"/>
      <c r="AL16"/>
      <c r="AM16"/>
      <c r="AN16"/>
      <c r="AO16"/>
      <c r="AP16"/>
      <c r="AQ16"/>
      <c r="AR16"/>
      <c r="AS16"/>
    </row>
    <row r="17" spans="1:45" s="44" customFormat="1" ht="30.75">
      <c r="A17" s="36"/>
      <c r="B17" s="37"/>
      <c r="C17" s="651"/>
      <c r="D17" s="654"/>
      <c r="E17" s="657"/>
      <c r="F17" s="651"/>
      <c r="G17" s="663"/>
      <c r="H17" s="54" t="s">
        <v>16</v>
      </c>
      <c r="I17" s="55" t="s">
        <v>1</v>
      </c>
      <c r="J17" s="55" t="s">
        <v>17</v>
      </c>
      <c r="K17" s="56" t="s">
        <v>18</v>
      </c>
      <c r="L17" s="96" t="s">
        <v>28</v>
      </c>
      <c r="M17" s="55" t="s">
        <v>19</v>
      </c>
      <c r="N17" s="57" t="s">
        <v>20</v>
      </c>
      <c r="O17" s="60" t="s">
        <v>16</v>
      </c>
      <c r="P17" s="62" t="s">
        <v>1</v>
      </c>
      <c r="Q17" s="63" t="s">
        <v>17</v>
      </c>
      <c r="R17" s="56" t="s">
        <v>18</v>
      </c>
      <c r="S17" s="96" t="s">
        <v>28</v>
      </c>
      <c r="T17" s="55" t="s">
        <v>19</v>
      </c>
      <c r="U17" s="57" t="s">
        <v>20</v>
      </c>
      <c r="V17" s="61" t="s">
        <v>16</v>
      </c>
      <c r="W17" s="63" t="s">
        <v>1</v>
      </c>
      <c r="X17" s="63" t="s">
        <v>17</v>
      </c>
      <c r="Y17" s="56" t="s">
        <v>18</v>
      </c>
      <c r="Z17" s="96" t="s">
        <v>28</v>
      </c>
      <c r="AA17" s="55" t="s">
        <v>19</v>
      </c>
      <c r="AB17" s="57" t="s">
        <v>20</v>
      </c>
      <c r="AC17" s="61" t="s">
        <v>16</v>
      </c>
      <c r="AD17" s="63" t="s">
        <v>1</v>
      </c>
      <c r="AE17" s="63" t="s">
        <v>17</v>
      </c>
      <c r="AF17" s="56" t="s">
        <v>18</v>
      </c>
      <c r="AG17"/>
      <c r="AK17"/>
      <c r="AL17"/>
      <c r="AM17"/>
      <c r="AN17"/>
      <c r="AO17"/>
      <c r="AP17"/>
      <c r="AQ17"/>
      <c r="AR17"/>
      <c r="AS17"/>
    </row>
    <row r="18" spans="1:45" s="12" customFormat="1" ht="21.95" customHeight="1">
      <c r="A18" s="7" t="s">
        <v>45</v>
      </c>
      <c r="B18" s="8"/>
      <c r="C18" s="38"/>
      <c r="D18" s="83"/>
      <c r="E18" s="8"/>
      <c r="F18" s="8"/>
      <c r="G18" s="8"/>
      <c r="H18" s="8"/>
      <c r="I18" s="8"/>
      <c r="J18" s="8"/>
      <c r="K18" s="8"/>
      <c r="L18" s="91"/>
      <c r="M18" s="39"/>
      <c r="N18" s="40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9"/>
      <c r="AG18"/>
      <c r="AK18"/>
      <c r="AL18"/>
      <c r="AM18"/>
      <c r="AN18"/>
      <c r="AO18"/>
      <c r="AP18"/>
      <c r="AQ18"/>
      <c r="AR18"/>
      <c r="AS18"/>
    </row>
    <row r="19" spans="1:45" ht="46.5" customHeight="1">
      <c r="A19" s="330">
        <v>1</v>
      </c>
      <c r="B19" s="297" t="s">
        <v>54</v>
      </c>
      <c r="C19" s="144" t="s">
        <v>21</v>
      </c>
      <c r="D19" s="496">
        <f>L19+S19+Z19+'Og-mgr'!AG13</f>
        <v>2</v>
      </c>
      <c r="E19" s="496">
        <f>M19+T19+AA19+AH19</f>
        <v>1</v>
      </c>
      <c r="F19" s="496">
        <f>N19+U19+AB19+AI19</f>
        <v>1</v>
      </c>
      <c r="G19" s="410">
        <f>SUM(H19:K19)</f>
        <v>30</v>
      </c>
      <c r="H19" s="94">
        <f>15*SUM(O19,V19,AC19)</f>
        <v>15</v>
      </c>
      <c r="I19" s="94">
        <f>15*SUM(P19,W19,AD19)</f>
        <v>15</v>
      </c>
      <c r="J19" s="94">
        <f>15*SUM(Q19,X19,AE19)</f>
        <v>0</v>
      </c>
      <c r="K19" s="144">
        <f>15*SUM(R19,Y19,AF19)</f>
        <v>0</v>
      </c>
      <c r="L19" s="630">
        <v>2</v>
      </c>
      <c r="M19" s="498" t="s">
        <v>68</v>
      </c>
      <c r="N19" s="275" t="s">
        <v>68</v>
      </c>
      <c r="O19" s="276">
        <v>1</v>
      </c>
      <c r="P19" s="469">
        <v>1</v>
      </c>
      <c r="Q19" s="469"/>
      <c r="R19" s="277"/>
      <c r="S19" s="497"/>
      <c r="T19" s="94"/>
      <c r="U19" s="278"/>
      <c r="V19" s="276"/>
      <c r="W19" s="499"/>
      <c r="X19" s="469"/>
      <c r="Y19" s="277"/>
      <c r="Z19" s="497"/>
      <c r="AA19" s="94"/>
      <c r="AB19" s="278"/>
      <c r="AC19" s="276"/>
      <c r="AD19" s="499"/>
      <c r="AE19" s="469"/>
      <c r="AF19" s="500"/>
      <c r="AG19"/>
    </row>
    <row r="20" spans="1:45" ht="33" customHeight="1">
      <c r="A20" s="455">
        <v>2</v>
      </c>
      <c r="B20" s="454" t="s">
        <v>69</v>
      </c>
      <c r="C20" s="418" t="s">
        <v>22</v>
      </c>
      <c r="D20" s="501">
        <f>L20+S20+Z20+'Og-mgr'!AG18</f>
        <v>2</v>
      </c>
      <c r="E20" s="501">
        <f>M20+T20+AA20+AH20</f>
        <v>0</v>
      </c>
      <c r="F20" s="501">
        <f>N20+U20+AB20+AI20</f>
        <v>2</v>
      </c>
      <c r="G20" s="437">
        <f>SUM(H20:K20)</f>
        <v>30</v>
      </c>
      <c r="H20" s="323">
        <f t="shared" ref="H20:K22" si="0">15*SUM(O20,V20,AC20)</f>
        <v>15</v>
      </c>
      <c r="I20" s="323">
        <f t="shared" si="0"/>
        <v>0</v>
      </c>
      <c r="J20" s="323">
        <f t="shared" si="0"/>
        <v>15</v>
      </c>
      <c r="K20" s="418">
        <f t="shared" si="0"/>
        <v>0</v>
      </c>
      <c r="L20" s="502"/>
      <c r="M20" s="503"/>
      <c r="N20" s="504"/>
      <c r="O20" s="505"/>
      <c r="P20" s="506"/>
      <c r="Q20" s="506"/>
      <c r="R20" s="504"/>
      <c r="S20" s="502">
        <v>2</v>
      </c>
      <c r="T20" s="503"/>
      <c r="U20" s="507">
        <v>2</v>
      </c>
      <c r="V20" s="505">
        <v>1</v>
      </c>
      <c r="W20" s="508"/>
      <c r="X20" s="506">
        <v>1</v>
      </c>
      <c r="Y20" s="504"/>
      <c r="Z20" s="502"/>
      <c r="AA20" s="503"/>
      <c r="AB20" s="507"/>
      <c r="AC20" s="505"/>
      <c r="AD20" s="508"/>
      <c r="AE20" s="506"/>
      <c r="AF20" s="509"/>
      <c r="AG20"/>
    </row>
    <row r="21" spans="1:45" ht="21.95" customHeight="1">
      <c r="A21" s="455">
        <v>3</v>
      </c>
      <c r="B21" s="454" t="s">
        <v>91</v>
      </c>
      <c r="C21" s="418" t="s">
        <v>21</v>
      </c>
      <c r="D21" s="501">
        <f>L21+S21+Z21+'Og-mgr'!AG19</f>
        <v>2</v>
      </c>
      <c r="E21" s="501">
        <f t="shared" ref="E21:E22" si="1">M21+T21+AA21+AH21</f>
        <v>0</v>
      </c>
      <c r="F21" s="501">
        <f t="shared" ref="F21:F22" si="2">N21+U21+AB21+AI21</f>
        <v>0</v>
      </c>
      <c r="G21" s="437">
        <f t="shared" ref="G21:G22" si="3">SUM(H21:K21)</f>
        <v>45</v>
      </c>
      <c r="H21" s="323">
        <f t="shared" si="0"/>
        <v>15</v>
      </c>
      <c r="I21" s="323"/>
      <c r="J21" s="323">
        <v>30</v>
      </c>
      <c r="K21" s="418">
        <f t="shared" si="0"/>
        <v>0</v>
      </c>
      <c r="L21" s="502"/>
      <c r="M21" s="503"/>
      <c r="N21" s="504"/>
      <c r="O21" s="510"/>
      <c r="P21" s="506"/>
      <c r="Q21" s="506"/>
      <c r="R21" s="504"/>
      <c r="S21" s="502">
        <v>2</v>
      </c>
      <c r="T21" s="503"/>
      <c r="U21" s="507"/>
      <c r="V21" s="505">
        <v>1</v>
      </c>
      <c r="W21" s="506"/>
      <c r="X21" s="506">
        <v>2</v>
      </c>
      <c r="Y21" s="504"/>
      <c r="Z21" s="502"/>
      <c r="AA21" s="503"/>
      <c r="AB21" s="507"/>
      <c r="AC21" s="505"/>
      <c r="AD21" s="508"/>
      <c r="AE21" s="506"/>
      <c r="AF21" s="509"/>
      <c r="AG21"/>
    </row>
    <row r="22" spans="1:45" ht="21.95" customHeight="1" thickBot="1">
      <c r="A22" s="455">
        <v>4</v>
      </c>
      <c r="B22" s="456" t="s">
        <v>92</v>
      </c>
      <c r="C22" s="457" t="s">
        <v>97</v>
      </c>
      <c r="D22" s="501">
        <f>L22+S22+Z22+'Og-mgr'!AG20</f>
        <v>2</v>
      </c>
      <c r="E22" s="501">
        <f t="shared" si="1"/>
        <v>0</v>
      </c>
      <c r="F22" s="501">
        <f t="shared" si="2"/>
        <v>0</v>
      </c>
      <c r="G22" s="437">
        <f t="shared" si="3"/>
        <v>45</v>
      </c>
      <c r="H22" s="323">
        <f t="shared" si="0"/>
        <v>15</v>
      </c>
      <c r="I22" s="323">
        <f t="shared" si="0"/>
        <v>15</v>
      </c>
      <c r="J22" s="323">
        <f t="shared" si="0"/>
        <v>15</v>
      </c>
      <c r="K22" s="418">
        <f t="shared" si="0"/>
        <v>0</v>
      </c>
      <c r="L22" s="502"/>
      <c r="M22" s="503"/>
      <c r="N22" s="511"/>
      <c r="O22" s="505"/>
      <c r="P22" s="506"/>
      <c r="Q22" s="506"/>
      <c r="R22" s="504"/>
      <c r="S22" s="502">
        <v>2</v>
      </c>
      <c r="T22" s="503"/>
      <c r="U22" s="507"/>
      <c r="V22" s="505">
        <v>1</v>
      </c>
      <c r="W22" s="506">
        <v>1</v>
      </c>
      <c r="X22" s="506">
        <v>1</v>
      </c>
      <c r="Y22" s="504"/>
      <c r="Z22" s="502"/>
      <c r="AA22" s="503"/>
      <c r="AB22" s="507"/>
      <c r="AC22" s="505"/>
      <c r="AD22" s="508"/>
      <c r="AE22" s="506"/>
      <c r="AF22" s="509"/>
      <c r="AG22"/>
    </row>
    <row r="23" spans="1:45" ht="21.95" customHeight="1" thickBot="1">
      <c r="A23" s="65"/>
      <c r="B23" s="184" t="s">
        <v>49</v>
      </c>
      <c r="C23" s="156">
        <f>SUM(C20:C22)</f>
        <v>0</v>
      </c>
      <c r="D23" s="226" t="e">
        <f>D19+D20+D21+D22+#REF!</f>
        <v>#REF!</v>
      </c>
      <c r="E23" s="226">
        <f>SUM(E19:E22)</f>
        <v>1</v>
      </c>
      <c r="F23" s="226">
        <f>SUM(F19:F22)</f>
        <v>3</v>
      </c>
      <c r="G23" s="226">
        <f>SUM(G19:G22)</f>
        <v>150</v>
      </c>
      <c r="H23" s="226">
        <f>SUM(H19:H22)</f>
        <v>60</v>
      </c>
      <c r="I23" s="226">
        <f>SUM(I19:I22)</f>
        <v>30</v>
      </c>
      <c r="J23" s="226">
        <f>SUM(J19:J22)</f>
        <v>60</v>
      </c>
      <c r="K23" s="259">
        <f>SUM(K19:K22)</f>
        <v>0</v>
      </c>
      <c r="L23" s="267">
        <f>SUM(L19:L22)</f>
        <v>2</v>
      </c>
      <c r="M23" s="258">
        <f>SUM(M19:M22)</f>
        <v>0</v>
      </c>
      <c r="N23" s="226">
        <f>SUM(N19:N22)</f>
        <v>0</v>
      </c>
      <c r="O23" s="226">
        <f>SUM(O19:O22)</f>
        <v>1</v>
      </c>
      <c r="P23" s="226">
        <f>SUM(P19:P22)</f>
        <v>1</v>
      </c>
      <c r="Q23" s="226">
        <f>SUM(Q19:Q22)</f>
        <v>0</v>
      </c>
      <c r="R23" s="226">
        <f>SUM(R19:R22)</f>
        <v>0</v>
      </c>
      <c r="S23" s="267">
        <f>SUM(S19:S22)</f>
        <v>6</v>
      </c>
      <c r="T23" s="258">
        <f>SUM(T19:T22)</f>
        <v>0</v>
      </c>
      <c r="U23" s="226">
        <f>SUM(U19:U22)</f>
        <v>2</v>
      </c>
      <c r="V23" s="226">
        <f>SUM(V19:V22)</f>
        <v>3</v>
      </c>
      <c r="W23" s="226">
        <f>SUM(W19:W22)</f>
        <v>1</v>
      </c>
      <c r="X23" s="226">
        <f>SUM(X19:X22)</f>
        <v>4</v>
      </c>
      <c r="Y23" s="226">
        <f>SUM(Y19:Y22)</f>
        <v>0</v>
      </c>
      <c r="Z23" s="267">
        <f>SUM(Z19:Z22)</f>
        <v>0</v>
      </c>
      <c r="AA23" s="258">
        <f>SUM(AA19:AA22)</f>
        <v>0</v>
      </c>
      <c r="AB23" s="226">
        <f>SUM(AB19:AB22)</f>
        <v>0</v>
      </c>
      <c r="AC23" s="226">
        <f>SUM(AC19:AC22)</f>
        <v>0</v>
      </c>
      <c r="AD23" s="226">
        <f>SUM(AD19:AD22)</f>
        <v>0</v>
      </c>
      <c r="AE23" s="226">
        <f>SUM(AE19:AE22)</f>
        <v>0</v>
      </c>
      <c r="AF23" s="227">
        <f>SUM(AF19:AF22)</f>
        <v>0</v>
      </c>
      <c r="AG23"/>
      <c r="AJ23" s="4"/>
    </row>
    <row r="24" spans="1:45" ht="18.75" customHeight="1" thickBot="1">
      <c r="A24" s="66"/>
      <c r="B24" s="45" t="s">
        <v>33</v>
      </c>
      <c r="C24" s="136"/>
      <c r="D24" s="334"/>
      <c r="E24" s="136"/>
      <c r="F24" s="136"/>
      <c r="G24" s="136"/>
      <c r="H24" s="136"/>
      <c r="I24" s="136"/>
      <c r="J24" s="136"/>
      <c r="K24" s="136"/>
      <c r="L24" s="333"/>
      <c r="M24" s="135"/>
      <c r="N24" s="135"/>
      <c r="O24" s="643">
        <f>SUM(O23:R23)</f>
        <v>2</v>
      </c>
      <c r="P24" s="644"/>
      <c r="Q24" s="644"/>
      <c r="R24" s="645"/>
      <c r="S24" s="333"/>
      <c r="T24" s="135"/>
      <c r="U24" s="135"/>
      <c r="V24" s="643">
        <f>SUM(V23:Y23)</f>
        <v>8</v>
      </c>
      <c r="W24" s="644"/>
      <c r="X24" s="644"/>
      <c r="Y24" s="645"/>
      <c r="Z24" s="135"/>
      <c r="AA24" s="135"/>
      <c r="AB24" s="135"/>
      <c r="AC24" s="643">
        <f>SUM(AC23:AF23)</f>
        <v>0</v>
      </c>
      <c r="AD24" s="644"/>
      <c r="AE24" s="644"/>
      <c r="AF24" s="645"/>
      <c r="AG24"/>
      <c r="AJ24" s="4"/>
    </row>
    <row r="25" spans="1:45" ht="19.5" customHeight="1" thickBot="1">
      <c r="A25" s="46"/>
      <c r="B25" s="45" t="s">
        <v>38</v>
      </c>
      <c r="C25" s="137"/>
      <c r="D25" s="137"/>
      <c r="E25" s="137"/>
      <c r="F25" s="137"/>
      <c r="G25" s="137"/>
      <c r="H25" s="138"/>
      <c r="I25" s="137"/>
      <c r="J25" s="137"/>
      <c r="K25" s="137"/>
      <c r="L25" s="139"/>
      <c r="M25" s="121"/>
      <c r="N25" s="121"/>
      <c r="O25" s="637">
        <f>15*SUM(O24:R24)</f>
        <v>30</v>
      </c>
      <c r="P25" s="638"/>
      <c r="Q25" s="638"/>
      <c r="R25" s="639"/>
      <c r="S25" s="139"/>
      <c r="T25" s="121"/>
      <c r="U25" s="121"/>
      <c r="V25" s="637">
        <f>15*SUM(V24:Y24)</f>
        <v>120</v>
      </c>
      <c r="W25" s="638"/>
      <c r="X25" s="638"/>
      <c r="Y25" s="639"/>
      <c r="Z25" s="139"/>
      <c r="AA25" s="121"/>
      <c r="AB25" s="121"/>
      <c r="AC25" s="637">
        <f>15*SUM(AC24:AF24)</f>
        <v>0</v>
      </c>
      <c r="AD25" s="638"/>
      <c r="AE25" s="638"/>
      <c r="AF25" s="639"/>
      <c r="AG25"/>
      <c r="AJ25" s="4"/>
    </row>
    <row r="26" spans="1:45" ht="21.95" customHeight="1">
      <c r="G26" s="251"/>
      <c r="I26" s="100"/>
      <c r="L26" s="332"/>
      <c r="P26" s="332"/>
      <c r="W26" s="332"/>
      <c r="AG26"/>
      <c r="AJ26" s="4"/>
    </row>
    <row r="27" spans="1:45" ht="21.95" customHeight="1">
      <c r="AG27"/>
      <c r="AJ27" s="4"/>
    </row>
    <row r="28" spans="1:45" ht="21.95" customHeight="1">
      <c r="AG28"/>
    </row>
    <row r="30" spans="1:45" ht="6" customHeight="1"/>
    <row r="31" spans="1:45" ht="17.45" customHeight="1"/>
    <row r="32" spans="1:45" ht="17.45" customHeight="1"/>
    <row r="33" ht="7.5" customHeight="1"/>
    <row r="35" ht="27" customHeight="1"/>
  </sheetData>
  <mergeCells count="17">
    <mergeCell ref="B11:Y11"/>
    <mergeCell ref="C14:C17"/>
    <mergeCell ref="D14:D17"/>
    <mergeCell ref="E14:E17"/>
    <mergeCell ref="F14:F17"/>
    <mergeCell ref="G15:G17"/>
    <mergeCell ref="H15:K15"/>
    <mergeCell ref="G14:K14"/>
    <mergeCell ref="M14:Q14"/>
    <mergeCell ref="T14:X14"/>
    <mergeCell ref="AA14:AE14"/>
    <mergeCell ref="AC25:AF25"/>
    <mergeCell ref="O24:R24"/>
    <mergeCell ref="O25:R25"/>
    <mergeCell ref="V24:Y24"/>
    <mergeCell ref="V25:Y25"/>
    <mergeCell ref="AC24:AF24"/>
  </mergeCells>
  <phoneticPr fontId="31" type="noConversion"/>
  <printOptions horizontalCentered="1"/>
  <pageMargins left="0.19685039370078741" right="0" top="0.78740157480314965" bottom="0.19685039370078741" header="0" footer="0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BA45"/>
  <sheetViews>
    <sheetView showGridLines="0" showZeros="0" topLeftCell="A10" zoomScale="70" zoomScaleNormal="70" workbookViewId="0">
      <pane xSplit="11" topLeftCell="L1" activePane="topRight" state="frozenSplit"/>
      <selection activeCell="AJ24" sqref="AJ24"/>
      <selection pane="topRight" activeCell="E36" sqref="E36"/>
    </sheetView>
  </sheetViews>
  <sheetFormatPr defaultRowHeight="15"/>
  <cols>
    <col min="1" max="1" width="6.7109375" style="2" customWidth="1"/>
    <col min="2" max="2" width="36.28515625" style="2" customWidth="1"/>
    <col min="3" max="3" width="8.28515625" style="5" customWidth="1"/>
    <col min="4" max="4" width="10.7109375" style="5" customWidth="1"/>
    <col min="5" max="5" width="9.140625" style="2" customWidth="1"/>
    <col min="6" max="6" width="5.7109375" style="2" customWidth="1"/>
    <col min="7" max="7" width="7" style="2" customWidth="1"/>
    <col min="8" max="8" width="6.7109375" style="2" customWidth="1"/>
    <col min="9" max="9" width="5.7109375" style="2" customWidth="1"/>
    <col min="10" max="10" width="5.42578125" style="2" customWidth="1"/>
    <col min="11" max="11" width="5.85546875" style="2" customWidth="1"/>
    <col min="12" max="12" width="4.7109375" style="2" customWidth="1"/>
    <col min="13" max="16" width="3.7109375" style="2" customWidth="1"/>
    <col min="17" max="17" width="5.42578125" style="2" customWidth="1"/>
    <col min="18" max="18" width="3.7109375" style="2" customWidth="1"/>
    <col min="19" max="19" width="4.28515625" style="2" customWidth="1"/>
    <col min="20" max="32" width="3.7109375" style="2" customWidth="1"/>
    <col min="33" max="33" width="4.28515625" style="2" customWidth="1"/>
    <col min="34" max="37" width="9.140625" style="2" customWidth="1"/>
    <col min="38" max="38" width="8.85546875" customWidth="1"/>
    <col min="39" max="39" width="39.5703125" customWidth="1"/>
    <col min="40" max="40" width="27.28515625" customWidth="1"/>
    <col min="41" max="53" width="9.140625" customWidth="1"/>
    <col min="54" max="16384" width="9.140625" style="2"/>
  </cols>
  <sheetData>
    <row r="1" spans="1:53" ht="31.7" customHeight="1">
      <c r="A1" s="108" t="s">
        <v>2</v>
      </c>
      <c r="B1" s="109"/>
      <c r="C1" s="110"/>
      <c r="D1" s="81"/>
      <c r="G1" s="12"/>
      <c r="J1" s="1" t="s">
        <v>3</v>
      </c>
      <c r="K1" s="1"/>
      <c r="L1" s="1"/>
      <c r="M1" s="1"/>
      <c r="O1" s="98" t="s">
        <v>66</v>
      </c>
      <c r="P1" s="84"/>
      <c r="Q1" s="98"/>
      <c r="R1" s="85"/>
      <c r="S1" s="85"/>
      <c r="T1" s="85"/>
      <c r="U1" s="85"/>
      <c r="V1" s="85"/>
      <c r="W1" s="85"/>
      <c r="X1" s="98"/>
      <c r="Y1" s="85"/>
      <c r="Z1" s="4"/>
      <c r="AA1" s="4"/>
      <c r="AB1" s="4"/>
      <c r="AC1" s="4"/>
      <c r="AD1" s="4"/>
      <c r="AE1" s="4"/>
      <c r="AF1" s="4"/>
      <c r="AG1" s="4"/>
      <c r="AH1" s="13"/>
    </row>
    <row r="2" spans="1:53" ht="24" customHeight="1">
      <c r="A2" s="108" t="str">
        <f>'Og-mgr'!A2</f>
        <v>WYDZIAŁ INŻYNIERII TRANSPORTU</v>
      </c>
      <c r="B2" s="109"/>
      <c r="C2" s="110"/>
      <c r="D2" s="81"/>
      <c r="G2" s="79"/>
      <c r="H2" s="79"/>
      <c r="I2" s="79"/>
      <c r="J2" s="1"/>
      <c r="K2" s="1"/>
      <c r="L2" s="1"/>
      <c r="M2" s="1"/>
      <c r="O2" s="166"/>
      <c r="P2" s="19"/>
      <c r="Q2" s="19"/>
      <c r="R2" s="19"/>
      <c r="S2" s="19"/>
      <c r="T2" s="19"/>
      <c r="U2" s="19"/>
      <c r="V2" s="19"/>
      <c r="W2" s="117"/>
      <c r="X2" s="117"/>
      <c r="Y2" s="10"/>
      <c r="Z2" s="10"/>
      <c r="AA2" s="10"/>
      <c r="AB2" s="10"/>
      <c r="AC2" s="10"/>
      <c r="AD2" s="13"/>
      <c r="AE2" s="118"/>
      <c r="AF2" s="18"/>
      <c r="AG2" s="19"/>
    </row>
    <row r="3" spans="1:53" ht="23.25" customHeight="1">
      <c r="A3" s="108"/>
      <c r="B3" s="109"/>
      <c r="C3" s="110"/>
      <c r="D3" s="81"/>
      <c r="G3" s="12"/>
      <c r="H3" s="12"/>
      <c r="I3" s="12"/>
      <c r="J3" s="12"/>
      <c r="K3" s="12"/>
      <c r="L3" s="12"/>
      <c r="M3" s="12"/>
      <c r="O3" s="18"/>
      <c r="P3" s="19"/>
      <c r="Q3" s="19"/>
      <c r="R3" s="20"/>
      <c r="S3" s="20"/>
      <c r="T3" s="20"/>
      <c r="U3" s="20"/>
      <c r="V3" s="20"/>
      <c r="W3" s="13"/>
      <c r="X3" s="13"/>
      <c r="Y3" s="13"/>
      <c r="Z3" s="13"/>
      <c r="AA3" s="13"/>
      <c r="AB3" s="13"/>
      <c r="AC3" s="13"/>
      <c r="AD3" s="17"/>
      <c r="AE3" s="118"/>
      <c r="AF3" s="67"/>
      <c r="AG3" s="13"/>
    </row>
    <row r="4" spans="1:53" ht="18.75" customHeight="1">
      <c r="B4" s="80"/>
      <c r="C4" s="80"/>
      <c r="D4" s="88"/>
      <c r="E4" s="80"/>
      <c r="F4" s="80"/>
      <c r="G4" s="80"/>
      <c r="O4" s="166"/>
      <c r="P4" s="166"/>
      <c r="Q4" s="166"/>
      <c r="R4" s="166"/>
      <c r="S4" s="166"/>
      <c r="T4" s="166"/>
      <c r="U4" s="166"/>
      <c r="V4" s="20"/>
      <c r="W4" s="17"/>
      <c r="X4" s="17"/>
      <c r="Y4" s="119"/>
      <c r="Z4" s="17"/>
      <c r="AA4" s="17"/>
      <c r="AB4" s="17"/>
      <c r="AC4" s="17"/>
      <c r="AD4" s="13"/>
      <c r="AE4" s="118"/>
      <c r="AF4" s="67"/>
      <c r="AG4" s="13"/>
    </row>
    <row r="5" spans="1:53" ht="22.7" customHeight="1">
      <c r="B5" s="80"/>
      <c r="C5" s="80"/>
      <c r="D5" s="88"/>
      <c r="E5" s="80"/>
      <c r="F5" s="80"/>
      <c r="G5" s="80"/>
      <c r="O5" s="18"/>
      <c r="P5" s="19"/>
      <c r="Q5" s="19"/>
      <c r="R5" s="19"/>
      <c r="S5" s="19"/>
      <c r="T5" s="19"/>
      <c r="U5" s="19"/>
      <c r="V5" s="20"/>
      <c r="W5" s="13"/>
      <c r="X5" s="13"/>
      <c r="Y5" s="13"/>
      <c r="Z5" s="13"/>
      <c r="AA5" s="13"/>
      <c r="AB5" s="13"/>
      <c r="AC5" s="13"/>
      <c r="AD5" s="13"/>
      <c r="AE5" s="118"/>
      <c r="AF5" s="67"/>
      <c r="AG5" s="13"/>
    </row>
    <row r="6" spans="1:53" ht="17.45" customHeight="1">
      <c r="B6" s="80"/>
      <c r="C6" s="80"/>
      <c r="D6" s="88"/>
      <c r="E6" s="80"/>
      <c r="F6" s="80"/>
      <c r="G6" s="80"/>
      <c r="O6" s="167"/>
      <c r="P6" s="167"/>
      <c r="Q6" s="167"/>
      <c r="R6" s="167"/>
      <c r="S6" s="167"/>
      <c r="T6" s="167"/>
      <c r="U6" s="167"/>
      <c r="V6" s="20"/>
      <c r="W6" s="13"/>
      <c r="X6" s="13"/>
      <c r="Y6" s="13"/>
      <c r="Z6" s="13"/>
      <c r="AA6" s="13"/>
      <c r="AB6" s="13"/>
      <c r="AC6" s="13"/>
      <c r="AD6" s="13"/>
      <c r="AE6" s="118"/>
      <c r="AF6" s="67"/>
      <c r="AG6" s="13"/>
    </row>
    <row r="7" spans="1:53" ht="17.45" customHeight="1">
      <c r="B7" s="80"/>
      <c r="C7" s="80"/>
      <c r="D7" s="88"/>
      <c r="E7" s="80"/>
      <c r="F7" s="80"/>
      <c r="G7" s="80"/>
      <c r="O7" s="167"/>
      <c r="P7" s="167"/>
      <c r="Q7" s="167"/>
      <c r="R7" s="167"/>
      <c r="S7" s="167"/>
      <c r="T7" s="167"/>
      <c r="U7" s="167"/>
      <c r="V7" s="20"/>
      <c r="W7" s="13"/>
      <c r="X7" s="13"/>
      <c r="Y7" s="13"/>
      <c r="Z7" s="13"/>
      <c r="AA7" s="13"/>
      <c r="AB7" s="13"/>
      <c r="AC7" s="13"/>
      <c r="AD7" s="13"/>
      <c r="AE7" s="118"/>
      <c r="AF7" s="67"/>
      <c r="AG7" s="13"/>
    </row>
    <row r="8" spans="1:53" ht="17.45" customHeight="1">
      <c r="B8" s="80"/>
      <c r="C8" s="80"/>
      <c r="D8" s="88"/>
      <c r="E8" s="80"/>
      <c r="F8" s="80"/>
      <c r="G8" s="80"/>
      <c r="O8" s="18"/>
      <c r="P8" s="19"/>
      <c r="Q8" s="19"/>
      <c r="R8" s="20"/>
      <c r="S8" s="20"/>
      <c r="T8" s="20"/>
      <c r="U8" s="20"/>
      <c r="V8" s="10"/>
      <c r="W8" s="13"/>
      <c r="X8" s="13"/>
      <c r="Y8" s="13"/>
      <c r="Z8" s="13"/>
      <c r="AA8" s="13"/>
      <c r="AB8" s="13"/>
      <c r="AC8" s="13"/>
      <c r="AD8" s="13"/>
      <c r="AE8" s="118"/>
      <c r="AF8" s="67"/>
      <c r="AG8" s="13"/>
    </row>
    <row r="9" spans="1:53" ht="17.45" customHeight="1">
      <c r="B9" s="80"/>
      <c r="C9" s="80"/>
      <c r="D9" s="88"/>
      <c r="E9" s="80"/>
      <c r="F9" s="80"/>
      <c r="G9" s="80"/>
      <c r="O9" s="18"/>
      <c r="P9" s="19"/>
      <c r="Q9" s="19"/>
      <c r="R9" s="20"/>
      <c r="S9" s="20"/>
      <c r="T9" s="20"/>
      <c r="U9" s="20"/>
      <c r="W9" s="4"/>
      <c r="X9" s="4"/>
      <c r="Y9" s="4"/>
      <c r="Z9" s="4"/>
      <c r="AA9" s="4"/>
      <c r="AB9" s="4"/>
      <c r="AC9" s="4"/>
      <c r="AD9" s="4"/>
      <c r="AE9" s="15"/>
      <c r="AF9" s="11"/>
      <c r="AG9" s="4"/>
    </row>
    <row r="10" spans="1:53" ht="17.45" customHeight="1">
      <c r="B10" s="648" t="s">
        <v>42</v>
      </c>
      <c r="C10" s="648"/>
      <c r="D10" s="648"/>
      <c r="E10" s="648"/>
      <c r="F10" s="648"/>
      <c r="G10" s="648"/>
      <c r="H10" s="648"/>
      <c r="I10" s="648"/>
      <c r="J10" s="648"/>
      <c r="K10" s="648"/>
      <c r="L10" s="648"/>
      <c r="M10" s="648"/>
      <c r="N10" s="648"/>
      <c r="O10" s="648"/>
      <c r="P10" s="648"/>
      <c r="Q10" s="648"/>
      <c r="R10" s="648"/>
      <c r="S10" s="648"/>
      <c r="T10" s="648"/>
      <c r="U10" s="648"/>
      <c r="V10" s="648"/>
      <c r="W10" s="648"/>
      <c r="X10" s="648"/>
      <c r="Y10" s="648"/>
      <c r="Z10" s="165"/>
      <c r="AA10" s="13"/>
      <c r="AB10" s="13"/>
      <c r="AC10" s="13"/>
      <c r="AD10" s="13"/>
      <c r="AE10" s="13"/>
      <c r="AF10" s="13"/>
      <c r="AG10" s="13"/>
    </row>
    <row r="11" spans="1:53" ht="15" customHeight="1">
      <c r="C11" s="81"/>
      <c r="D11" s="81"/>
      <c r="AC11" s="3"/>
      <c r="AD11" s="3"/>
      <c r="AE11" s="3"/>
      <c r="AF11" s="3"/>
      <c r="AG11" s="3"/>
    </row>
    <row r="12" spans="1:53" ht="8.4499999999999993" customHeight="1">
      <c r="B12" s="92"/>
      <c r="C12" s="82"/>
      <c r="D12" s="82"/>
      <c r="F12" s="1"/>
      <c r="G12" s="21"/>
      <c r="H12" s="22"/>
      <c r="I12" s="21"/>
      <c r="J12" s="21"/>
      <c r="K12" s="21"/>
      <c r="L12" s="16"/>
      <c r="M12" s="21"/>
      <c r="N12" s="23"/>
      <c r="O12" s="3"/>
      <c r="P12" s="12"/>
      <c r="Q12" s="12"/>
      <c r="R12" s="12"/>
      <c r="S12" s="12"/>
      <c r="U12" s="18"/>
      <c r="V12" s="19"/>
      <c r="W12" s="19"/>
      <c r="X12" s="20"/>
      <c r="Y12" s="20"/>
      <c r="Z12" s="20"/>
      <c r="AA12" s="20"/>
      <c r="AC12" s="4"/>
      <c r="AD12" s="4"/>
      <c r="AE12" s="4"/>
      <c r="AF12" s="4"/>
      <c r="AG12"/>
    </row>
    <row r="13" spans="1:53">
      <c r="A13" s="24"/>
      <c r="B13" s="25"/>
      <c r="C13" s="649" t="s">
        <v>23</v>
      </c>
      <c r="D13" s="652" t="s">
        <v>28</v>
      </c>
      <c r="E13" s="655" t="s">
        <v>26</v>
      </c>
      <c r="F13" s="649" t="s">
        <v>27</v>
      </c>
      <c r="G13" s="658" t="s">
        <v>4</v>
      </c>
      <c r="H13" s="659"/>
      <c r="I13" s="659"/>
      <c r="J13" s="659"/>
      <c r="K13" s="660"/>
      <c r="L13" s="26"/>
      <c r="M13" s="646" t="s">
        <v>29</v>
      </c>
      <c r="N13" s="646"/>
      <c r="O13" s="646"/>
      <c r="P13" s="646"/>
      <c r="Q13" s="646"/>
      <c r="R13" s="49"/>
      <c r="S13" s="26"/>
      <c r="T13" s="646" t="s">
        <v>29</v>
      </c>
      <c r="U13" s="646"/>
      <c r="V13" s="646"/>
      <c r="W13" s="646"/>
      <c r="X13" s="646"/>
      <c r="Y13" s="49"/>
      <c r="Z13" s="26"/>
      <c r="AA13" s="646" t="s">
        <v>29</v>
      </c>
      <c r="AB13" s="646"/>
      <c r="AC13" s="646"/>
      <c r="AD13" s="646"/>
      <c r="AE13" s="646"/>
      <c r="AF13" s="49"/>
      <c r="AG13"/>
    </row>
    <row r="14" spans="1:53" s="10" customFormat="1" ht="24" customHeight="1">
      <c r="A14" s="27"/>
      <c r="B14" s="28"/>
      <c r="C14" s="650"/>
      <c r="D14" s="653"/>
      <c r="E14" s="656"/>
      <c r="F14" s="650"/>
      <c r="G14" s="661" t="s">
        <v>7</v>
      </c>
      <c r="H14" s="640" t="s">
        <v>5</v>
      </c>
      <c r="I14" s="641"/>
      <c r="J14" s="641"/>
      <c r="K14" s="642"/>
      <c r="L14" s="52"/>
      <c r="M14" s="52"/>
      <c r="N14" s="52"/>
      <c r="O14" s="52"/>
      <c r="P14" s="52" t="s">
        <v>13</v>
      </c>
      <c r="Q14" s="52"/>
      <c r="R14" s="53"/>
      <c r="S14" s="52"/>
      <c r="T14" s="52"/>
      <c r="U14" s="52"/>
      <c r="V14" s="52"/>
      <c r="W14" s="52" t="s">
        <v>14</v>
      </c>
      <c r="X14" s="52"/>
      <c r="Y14" s="53"/>
      <c r="Z14" s="52"/>
      <c r="AA14" s="52"/>
      <c r="AB14" s="52"/>
      <c r="AC14" s="52"/>
      <c r="AD14" s="52" t="s">
        <v>15</v>
      </c>
      <c r="AE14" s="50"/>
      <c r="AF14" s="51"/>
      <c r="AG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</row>
    <row r="15" spans="1:53" s="42" customFormat="1" ht="21.75" customHeight="1">
      <c r="A15" s="27" t="s">
        <v>0</v>
      </c>
      <c r="B15" s="58" t="s">
        <v>6</v>
      </c>
      <c r="C15" s="650"/>
      <c r="D15" s="653"/>
      <c r="E15" s="656"/>
      <c r="F15" s="650"/>
      <c r="G15" s="662"/>
      <c r="H15" s="104" t="s">
        <v>8</v>
      </c>
      <c r="I15" s="102" t="s">
        <v>9</v>
      </c>
      <c r="J15" s="102" t="s">
        <v>10</v>
      </c>
      <c r="K15" s="103" t="s">
        <v>11</v>
      </c>
      <c r="L15" s="31"/>
      <c r="M15" s="29" t="s">
        <v>12</v>
      </c>
      <c r="N15" s="30"/>
      <c r="O15" s="31"/>
      <c r="P15" s="32"/>
      <c r="Q15" s="31"/>
      <c r="R15" s="33"/>
      <c r="S15" s="31"/>
      <c r="T15" s="34" t="s">
        <v>12</v>
      </c>
      <c r="U15" s="35"/>
      <c r="V15" s="31"/>
      <c r="W15" s="32"/>
      <c r="X15" s="31"/>
      <c r="Y15" s="33"/>
      <c r="Z15" s="31"/>
      <c r="AA15" s="34" t="s">
        <v>12</v>
      </c>
      <c r="AB15" s="35"/>
      <c r="AC15" s="31"/>
      <c r="AD15" s="32"/>
      <c r="AE15" s="31"/>
      <c r="AF15" s="33"/>
      <c r="AG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 s="44" customFormat="1" ht="30.75">
      <c r="A16" s="36"/>
      <c r="B16" s="37"/>
      <c r="C16" s="651"/>
      <c r="D16" s="654"/>
      <c r="E16" s="657"/>
      <c r="F16" s="651"/>
      <c r="G16" s="663"/>
      <c r="H16" s="54" t="s">
        <v>16</v>
      </c>
      <c r="I16" s="55" t="s">
        <v>1</v>
      </c>
      <c r="J16" s="55" t="s">
        <v>17</v>
      </c>
      <c r="K16" s="56" t="s">
        <v>18</v>
      </c>
      <c r="L16" s="96" t="s">
        <v>28</v>
      </c>
      <c r="M16" s="55" t="s">
        <v>19</v>
      </c>
      <c r="N16" s="57" t="s">
        <v>20</v>
      </c>
      <c r="O16" s="60" t="s">
        <v>16</v>
      </c>
      <c r="P16" s="62" t="s">
        <v>1</v>
      </c>
      <c r="Q16" s="63" t="s">
        <v>17</v>
      </c>
      <c r="R16" s="56" t="s">
        <v>18</v>
      </c>
      <c r="S16" s="96" t="s">
        <v>28</v>
      </c>
      <c r="T16" s="55" t="s">
        <v>19</v>
      </c>
      <c r="U16" s="57" t="s">
        <v>20</v>
      </c>
      <c r="V16" s="61" t="s">
        <v>16</v>
      </c>
      <c r="W16" s="63" t="s">
        <v>1</v>
      </c>
      <c r="X16" s="63" t="s">
        <v>17</v>
      </c>
      <c r="Y16" s="56" t="s">
        <v>18</v>
      </c>
      <c r="Z16" s="96" t="s">
        <v>28</v>
      </c>
      <c r="AA16" s="55" t="s">
        <v>19</v>
      </c>
      <c r="AB16" s="57" t="s">
        <v>20</v>
      </c>
      <c r="AC16" s="61" t="s">
        <v>16</v>
      </c>
      <c r="AD16" s="63" t="s">
        <v>1</v>
      </c>
      <c r="AE16" s="63" t="s">
        <v>17</v>
      </c>
      <c r="AF16" s="56" t="s">
        <v>18</v>
      </c>
      <c r="AG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</row>
    <row r="17" spans="1:53" s="12" customFormat="1" ht="21.95" customHeight="1">
      <c r="A17" s="7" t="s">
        <v>46</v>
      </c>
      <c r="B17" s="8"/>
      <c r="C17" s="38"/>
      <c r="D17" s="83"/>
      <c r="E17" s="8"/>
      <c r="F17" s="8"/>
      <c r="G17" s="8"/>
      <c r="H17" s="8"/>
      <c r="I17" s="8"/>
      <c r="J17" s="8"/>
      <c r="K17" s="8"/>
      <c r="L17" s="91"/>
      <c r="M17" s="39"/>
      <c r="N17" s="40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9"/>
      <c r="AG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 ht="36" hidden="1" customHeight="1">
      <c r="A18" s="41"/>
      <c r="AG18"/>
    </row>
    <row r="19" spans="1:53" ht="30">
      <c r="A19" s="336">
        <v>1</v>
      </c>
      <c r="B19" s="337" t="s">
        <v>70</v>
      </c>
      <c r="C19" s="144" t="s">
        <v>22</v>
      </c>
      <c r="D19" s="399">
        <f>L19+S19+Z19</f>
        <v>2</v>
      </c>
      <c r="E19" s="399">
        <f>M19+T19+AA19+AH19</f>
        <v>1</v>
      </c>
      <c r="F19" s="399">
        <f>N19+U19+AB19+AI19</f>
        <v>0</v>
      </c>
      <c r="G19" s="400">
        <f>SUM(H19:K19)</f>
        <v>30</v>
      </c>
      <c r="H19" s="401">
        <f>15*SUM(O19,V19,AC19)</f>
        <v>30</v>
      </c>
      <c r="I19" s="401">
        <f>15*SUM(P19,W19,AD19)</f>
        <v>0</v>
      </c>
      <c r="J19" s="401">
        <f>15*SUM(Q19,X19,AE19)</f>
        <v>0</v>
      </c>
      <c r="K19" s="399">
        <f>15*SUM(R19,Y19,AF19)</f>
        <v>0</v>
      </c>
      <c r="L19" s="402">
        <v>2</v>
      </c>
      <c r="M19" s="403">
        <v>1</v>
      </c>
      <c r="N19" s="407"/>
      <c r="O19" s="419">
        <v>2</v>
      </c>
      <c r="P19" s="406"/>
      <c r="Q19" s="406"/>
      <c r="R19" s="407"/>
      <c r="S19" s="402"/>
      <c r="T19" s="403"/>
      <c r="U19" s="404"/>
      <c r="V19" s="405"/>
      <c r="W19" s="406"/>
      <c r="X19" s="406"/>
      <c r="Y19" s="407"/>
      <c r="Z19" s="402"/>
      <c r="AA19" s="403"/>
      <c r="AB19" s="404"/>
      <c r="AC19" s="405"/>
      <c r="AD19" s="420"/>
      <c r="AE19" s="406"/>
      <c r="AF19" s="421"/>
      <c r="AG19"/>
    </row>
    <row r="20" spans="1:53" ht="33" customHeight="1">
      <c r="A20" s="331">
        <v>2</v>
      </c>
      <c r="B20" s="337" t="s">
        <v>71</v>
      </c>
      <c r="C20" s="144" t="s">
        <v>22</v>
      </c>
      <c r="D20" s="399">
        <f t="shared" ref="D20:D27" si="0">L20+S20+Z20</f>
        <v>3</v>
      </c>
      <c r="E20" s="399">
        <f t="shared" ref="E20:F25" si="1">M20+T20+AA20+AH20</f>
        <v>1</v>
      </c>
      <c r="F20" s="399">
        <f t="shared" si="1"/>
        <v>1</v>
      </c>
      <c r="G20" s="400">
        <f t="shared" ref="G20:G26" si="2">SUM(H20:K20)</f>
        <v>45</v>
      </c>
      <c r="H20" s="401">
        <f t="shared" ref="H20:K26" si="3">15*SUM(O20,V20,AC20)</f>
        <v>30</v>
      </c>
      <c r="I20" s="401">
        <f t="shared" si="3"/>
        <v>0</v>
      </c>
      <c r="J20" s="401">
        <f t="shared" si="3"/>
        <v>0</v>
      </c>
      <c r="K20" s="399">
        <f t="shared" si="3"/>
        <v>15</v>
      </c>
      <c r="L20" s="402"/>
      <c r="M20" s="403"/>
      <c r="N20" s="404"/>
      <c r="O20" s="405"/>
      <c r="P20" s="406"/>
      <c r="Q20" s="406"/>
      <c r="R20" s="407"/>
      <c r="S20" s="402">
        <v>3</v>
      </c>
      <c r="T20" s="403">
        <v>1</v>
      </c>
      <c r="U20" s="404">
        <v>1</v>
      </c>
      <c r="V20" s="405">
        <v>2</v>
      </c>
      <c r="W20" s="406"/>
      <c r="X20" s="406"/>
      <c r="Y20" s="407">
        <v>1</v>
      </c>
      <c r="Z20" s="402"/>
      <c r="AA20" s="403"/>
      <c r="AB20" s="404"/>
      <c r="AC20" s="405"/>
      <c r="AD20" s="420"/>
      <c r="AE20" s="406"/>
      <c r="AF20" s="421"/>
      <c r="AG20"/>
    </row>
    <row r="21" spans="1:53" s="44" customFormat="1" ht="18">
      <c r="A21" s="627">
        <v>3</v>
      </c>
      <c r="B21" s="628" t="s">
        <v>72</v>
      </c>
      <c r="C21" s="418" t="s">
        <v>41</v>
      </c>
      <c r="D21" s="629">
        <f t="shared" si="0"/>
        <v>2</v>
      </c>
      <c r="E21" s="629">
        <f t="shared" si="1"/>
        <v>1</v>
      </c>
      <c r="F21" s="629">
        <f t="shared" si="1"/>
        <v>1</v>
      </c>
      <c r="G21" s="632">
        <f t="shared" si="2"/>
        <v>30</v>
      </c>
      <c r="H21" s="403">
        <f t="shared" si="3"/>
        <v>15</v>
      </c>
      <c r="I21" s="403">
        <f t="shared" si="3"/>
        <v>0</v>
      </c>
      <c r="J21" s="403">
        <f t="shared" si="3"/>
        <v>0</v>
      </c>
      <c r="K21" s="629">
        <f t="shared" si="3"/>
        <v>15</v>
      </c>
      <c r="L21" s="402">
        <v>2</v>
      </c>
      <c r="M21" s="633">
        <v>1</v>
      </c>
      <c r="N21" s="634">
        <v>1</v>
      </c>
      <c r="O21" s="405">
        <v>1</v>
      </c>
      <c r="P21" s="406"/>
      <c r="Q21" s="406"/>
      <c r="R21" s="407">
        <v>1</v>
      </c>
      <c r="S21" s="402"/>
      <c r="T21" s="403"/>
      <c r="U21" s="404"/>
      <c r="V21" s="405"/>
      <c r="W21" s="406"/>
      <c r="X21" s="406"/>
      <c r="Y21" s="407"/>
      <c r="Z21" s="402"/>
      <c r="AA21" s="403"/>
      <c r="AB21" s="404"/>
      <c r="AC21" s="405"/>
      <c r="AD21" s="420"/>
      <c r="AE21" s="406"/>
      <c r="AF21" s="421"/>
      <c r="AG21" s="635"/>
      <c r="AL21" s="635"/>
      <c r="AM21" s="635"/>
      <c r="AN21" s="635"/>
      <c r="AO21" s="635"/>
      <c r="AP21" s="635"/>
      <c r="AQ21" s="635"/>
      <c r="AR21" s="635"/>
      <c r="AS21" s="635"/>
      <c r="AT21" s="635"/>
      <c r="AU21" s="635"/>
      <c r="AV21" s="635"/>
      <c r="AW21" s="635"/>
      <c r="AX21" s="635"/>
      <c r="AY21" s="635"/>
      <c r="AZ21" s="635"/>
      <c r="BA21" s="635"/>
    </row>
    <row r="22" spans="1:53" s="44" customFormat="1" ht="18">
      <c r="A22" s="627">
        <v>4</v>
      </c>
      <c r="B22" s="628" t="s">
        <v>136</v>
      </c>
      <c r="C22" s="418" t="s">
        <v>22</v>
      </c>
      <c r="D22" s="629">
        <f t="shared" si="0"/>
        <v>2</v>
      </c>
      <c r="E22" s="629">
        <f t="shared" si="1"/>
        <v>1</v>
      </c>
      <c r="F22" s="629">
        <f t="shared" si="1"/>
        <v>1</v>
      </c>
      <c r="G22" s="632">
        <f t="shared" si="2"/>
        <v>30</v>
      </c>
      <c r="H22" s="403">
        <f t="shared" si="3"/>
        <v>15</v>
      </c>
      <c r="I22" s="403">
        <f t="shared" si="3"/>
        <v>0</v>
      </c>
      <c r="J22" s="403">
        <v>15</v>
      </c>
      <c r="K22" s="629"/>
      <c r="L22" s="402"/>
      <c r="M22" s="403"/>
      <c r="N22" s="404"/>
      <c r="O22" s="405"/>
      <c r="P22" s="406"/>
      <c r="Q22" s="406"/>
      <c r="R22" s="407"/>
      <c r="S22" s="402">
        <v>2</v>
      </c>
      <c r="T22" s="403">
        <v>1</v>
      </c>
      <c r="U22" s="404">
        <v>1</v>
      </c>
      <c r="V22" s="405">
        <v>1</v>
      </c>
      <c r="W22" s="406"/>
      <c r="X22" s="406"/>
      <c r="Y22" s="407">
        <v>1</v>
      </c>
      <c r="Z22" s="402"/>
      <c r="AA22" s="403"/>
      <c r="AB22" s="404"/>
      <c r="AC22" s="405"/>
      <c r="AD22" s="420"/>
      <c r="AE22" s="406"/>
      <c r="AF22" s="421"/>
      <c r="AG22" s="635"/>
      <c r="AL22" s="635"/>
      <c r="AM22" s="635"/>
      <c r="AN22" s="635"/>
      <c r="AO22" s="635"/>
      <c r="AP22" s="635"/>
      <c r="AQ22" s="635"/>
      <c r="AR22" s="635"/>
      <c r="AS22" s="635"/>
      <c r="AT22" s="635"/>
      <c r="AU22" s="635"/>
      <c r="AV22" s="635"/>
      <c r="AW22" s="635"/>
      <c r="AX22" s="635"/>
      <c r="AY22" s="635"/>
      <c r="AZ22" s="635"/>
      <c r="BA22" s="635"/>
    </row>
    <row r="23" spans="1:53" s="44" customFormat="1" ht="18">
      <c r="A23" s="627">
        <v>5</v>
      </c>
      <c r="B23" s="628" t="s">
        <v>135</v>
      </c>
      <c r="C23" s="418" t="s">
        <v>22</v>
      </c>
      <c r="D23" s="629">
        <f>L23+S23+Z23</f>
        <v>1</v>
      </c>
      <c r="E23" s="629">
        <f>M23+T23+AA23+AH23</f>
        <v>0</v>
      </c>
      <c r="F23" s="629">
        <f>N23+U23+AB23+AI23</f>
        <v>1</v>
      </c>
      <c r="G23" s="632">
        <f t="shared" si="2"/>
        <v>15</v>
      </c>
      <c r="H23" s="403">
        <f>15*SUM(O23,V23,AC23)</f>
        <v>15</v>
      </c>
      <c r="I23" s="403">
        <f>15*SUM(P23,W23,AD23)</f>
        <v>0</v>
      </c>
      <c r="J23" s="403">
        <f>15*SUM(Q23,X23,AE23)</f>
        <v>0</v>
      </c>
      <c r="K23" s="629">
        <f>15*SUM(R23,Y23,AF23)</f>
        <v>0</v>
      </c>
      <c r="L23" s="402">
        <v>1</v>
      </c>
      <c r="M23" s="403"/>
      <c r="N23" s="404">
        <v>1</v>
      </c>
      <c r="O23" s="405">
        <v>1</v>
      </c>
      <c r="P23" s="406"/>
      <c r="Q23" s="406">
        <v>0</v>
      </c>
      <c r="R23" s="407"/>
      <c r="S23" s="402"/>
      <c r="T23" s="403"/>
      <c r="U23" s="404"/>
      <c r="V23" s="405"/>
      <c r="W23" s="406"/>
      <c r="X23" s="406"/>
      <c r="Y23" s="407"/>
      <c r="Z23" s="402"/>
      <c r="AA23" s="403"/>
      <c r="AB23" s="404"/>
      <c r="AC23" s="405"/>
      <c r="AD23" s="420"/>
      <c r="AE23" s="406"/>
      <c r="AF23" s="421"/>
      <c r="AG23" s="635"/>
      <c r="AL23" s="635"/>
      <c r="AM23" s="635"/>
      <c r="AN23" s="635"/>
      <c r="AO23" s="635"/>
      <c r="AP23" s="635"/>
      <c r="AQ23" s="635"/>
      <c r="AR23" s="635"/>
      <c r="AS23" s="635"/>
      <c r="AT23" s="635"/>
      <c r="AU23" s="635"/>
      <c r="AV23" s="635"/>
      <c r="AW23" s="635"/>
      <c r="AX23" s="635"/>
      <c r="AY23" s="635"/>
      <c r="AZ23" s="635"/>
      <c r="BA23" s="635"/>
    </row>
    <row r="24" spans="1:53" s="44" customFormat="1" ht="24" customHeight="1">
      <c r="A24" s="627">
        <v>6</v>
      </c>
      <c r="B24" s="628" t="s">
        <v>73</v>
      </c>
      <c r="C24" s="418" t="s">
        <v>25</v>
      </c>
      <c r="D24" s="629">
        <f t="shared" si="0"/>
        <v>1</v>
      </c>
      <c r="E24" s="629">
        <f t="shared" si="1"/>
        <v>1</v>
      </c>
      <c r="F24" s="629">
        <f t="shared" si="1"/>
        <v>1</v>
      </c>
      <c r="G24" s="632">
        <f t="shared" si="2"/>
        <v>30</v>
      </c>
      <c r="H24" s="403">
        <f t="shared" si="3"/>
        <v>15</v>
      </c>
      <c r="I24" s="403">
        <f t="shared" si="3"/>
        <v>0</v>
      </c>
      <c r="J24" s="403">
        <f t="shared" si="3"/>
        <v>15</v>
      </c>
      <c r="K24" s="629">
        <f t="shared" si="3"/>
        <v>0</v>
      </c>
      <c r="L24" s="402"/>
      <c r="M24" s="403"/>
      <c r="N24" s="404"/>
      <c r="O24" s="405"/>
      <c r="P24" s="406"/>
      <c r="Q24" s="406"/>
      <c r="R24" s="407"/>
      <c r="S24" s="402"/>
      <c r="T24" s="403"/>
      <c r="U24" s="404"/>
      <c r="V24" s="405"/>
      <c r="W24" s="406"/>
      <c r="X24" s="406"/>
      <c r="Y24" s="407"/>
      <c r="Z24" s="402">
        <v>1</v>
      </c>
      <c r="AA24" s="403">
        <v>1</v>
      </c>
      <c r="AB24" s="404">
        <v>1</v>
      </c>
      <c r="AC24" s="405">
        <v>1</v>
      </c>
      <c r="AD24" s="420"/>
      <c r="AE24" s="406">
        <v>1</v>
      </c>
      <c r="AF24" s="421"/>
      <c r="AG24" s="635"/>
      <c r="AL24" s="635"/>
      <c r="AM24" s="635"/>
      <c r="AN24" s="635"/>
      <c r="AO24" s="635"/>
      <c r="AP24" s="635"/>
      <c r="AQ24" s="635"/>
      <c r="AR24" s="635"/>
      <c r="AS24" s="635"/>
      <c r="AT24" s="635"/>
      <c r="AU24" s="635"/>
      <c r="AV24" s="635"/>
      <c r="AW24" s="635"/>
      <c r="AX24" s="635"/>
      <c r="AY24" s="635"/>
      <c r="AZ24" s="635"/>
      <c r="BA24" s="635"/>
    </row>
    <row r="25" spans="1:53" s="44" customFormat="1" ht="18.600000000000001" customHeight="1">
      <c r="A25" s="627">
        <v>7</v>
      </c>
      <c r="B25" s="628" t="s">
        <v>120</v>
      </c>
      <c r="C25" s="418" t="s">
        <v>25</v>
      </c>
      <c r="D25" s="629">
        <f t="shared" si="0"/>
        <v>2</v>
      </c>
      <c r="E25" s="629">
        <f t="shared" si="1"/>
        <v>1</v>
      </c>
      <c r="F25" s="629">
        <f t="shared" si="1"/>
        <v>1</v>
      </c>
      <c r="G25" s="632">
        <f t="shared" si="2"/>
        <v>30</v>
      </c>
      <c r="H25" s="403">
        <f t="shared" si="3"/>
        <v>15</v>
      </c>
      <c r="I25" s="403">
        <f t="shared" si="3"/>
        <v>0</v>
      </c>
      <c r="J25" s="403">
        <f t="shared" si="3"/>
        <v>15</v>
      </c>
      <c r="K25" s="629">
        <f t="shared" si="3"/>
        <v>0</v>
      </c>
      <c r="L25" s="402"/>
      <c r="M25" s="422"/>
      <c r="N25" s="423"/>
      <c r="O25" s="408"/>
      <c r="P25" s="409"/>
      <c r="Q25" s="409"/>
      <c r="R25" s="424"/>
      <c r="S25" s="402"/>
      <c r="T25" s="422"/>
      <c r="U25" s="423"/>
      <c r="V25" s="408"/>
      <c r="W25" s="409"/>
      <c r="X25" s="409"/>
      <c r="Y25" s="424"/>
      <c r="Z25" s="402">
        <v>2</v>
      </c>
      <c r="AA25" s="422">
        <v>1</v>
      </c>
      <c r="AB25" s="423">
        <v>1</v>
      </c>
      <c r="AC25" s="408">
        <v>1</v>
      </c>
      <c r="AD25" s="425"/>
      <c r="AE25" s="409">
        <v>1</v>
      </c>
      <c r="AF25" s="426"/>
      <c r="AG25" s="635"/>
      <c r="AL25" s="635"/>
      <c r="AM25" s="635"/>
      <c r="AN25" s="635"/>
      <c r="AO25" s="635"/>
      <c r="AP25" s="635"/>
      <c r="AQ25" s="635"/>
      <c r="AR25" s="635"/>
      <c r="AS25" s="635"/>
      <c r="AT25" s="635"/>
      <c r="AU25" s="635"/>
      <c r="AV25" s="635"/>
      <c r="AW25" s="635"/>
      <c r="AX25" s="635"/>
      <c r="AY25" s="635"/>
      <c r="AZ25" s="635"/>
      <c r="BA25" s="635"/>
    </row>
    <row r="26" spans="1:53" s="44" customFormat="1" ht="18.75" customHeight="1">
      <c r="A26" s="627">
        <v>8</v>
      </c>
      <c r="B26" s="628" t="s">
        <v>134</v>
      </c>
      <c r="C26" s="631" t="s">
        <v>94</v>
      </c>
      <c r="D26" s="629">
        <f t="shared" si="0"/>
        <v>2</v>
      </c>
      <c r="E26" s="629">
        <f>M26+T26+AA26+AH26</f>
        <v>2</v>
      </c>
      <c r="F26" s="629">
        <f>N26+U26+AB26+AI26</f>
        <v>0</v>
      </c>
      <c r="G26" s="632">
        <f t="shared" si="2"/>
        <v>30</v>
      </c>
      <c r="H26" s="403">
        <f t="shared" si="3"/>
        <v>30</v>
      </c>
      <c r="I26" s="403">
        <f t="shared" si="3"/>
        <v>0</v>
      </c>
      <c r="J26" s="403">
        <f t="shared" si="3"/>
        <v>0</v>
      </c>
      <c r="K26" s="629">
        <f t="shared" si="3"/>
        <v>0</v>
      </c>
      <c r="L26" s="402">
        <v>1</v>
      </c>
      <c r="M26" s="422">
        <v>1</v>
      </c>
      <c r="N26" s="423"/>
      <c r="O26" s="408">
        <v>1</v>
      </c>
      <c r="P26" s="409"/>
      <c r="Q26" s="409"/>
      <c r="R26" s="424"/>
      <c r="S26" s="402">
        <v>1</v>
      </c>
      <c r="T26" s="422">
        <v>1</v>
      </c>
      <c r="U26" s="423"/>
      <c r="V26" s="408">
        <v>1</v>
      </c>
      <c r="W26" s="409"/>
      <c r="X26" s="409"/>
      <c r="Y26" s="424"/>
      <c r="Z26" s="402"/>
      <c r="AA26" s="422"/>
      <c r="AB26" s="423"/>
      <c r="AC26" s="408"/>
      <c r="AD26" s="425"/>
      <c r="AE26" s="409"/>
      <c r="AF26" s="421"/>
      <c r="AG26" s="635"/>
      <c r="AL26" s="635"/>
      <c r="AM26" s="635"/>
      <c r="AN26" s="635"/>
      <c r="AO26" s="635"/>
      <c r="AP26" s="635"/>
      <c r="AQ26" s="635"/>
      <c r="AR26" s="635"/>
      <c r="AS26" s="635"/>
      <c r="AT26" s="635"/>
      <c r="AU26" s="635"/>
      <c r="AV26" s="635"/>
      <c r="AW26" s="635"/>
      <c r="AX26" s="635"/>
      <c r="AY26" s="635"/>
      <c r="AZ26" s="635"/>
      <c r="BA26" s="635"/>
    </row>
    <row r="27" spans="1:53" s="44" customFormat="1" ht="18.75" customHeight="1">
      <c r="A27" s="627">
        <v>9</v>
      </c>
      <c r="B27" s="628" t="s">
        <v>89</v>
      </c>
      <c r="C27" s="354" t="s">
        <v>41</v>
      </c>
      <c r="D27" s="629">
        <f t="shared" si="0"/>
        <v>2</v>
      </c>
      <c r="E27" s="636">
        <f t="shared" ref="E27:F29" si="4">M27+T27+AA27</f>
        <v>1</v>
      </c>
      <c r="F27" s="636">
        <f t="shared" si="4"/>
        <v>2</v>
      </c>
      <c r="G27" s="437">
        <f>SUM(H27:K27)</f>
        <v>45</v>
      </c>
      <c r="H27" s="323">
        <f>15*SUM(O27,V27,AC27)</f>
        <v>15</v>
      </c>
      <c r="I27" s="323">
        <f>15*SUM(P27,W27,AD27)</f>
        <v>15</v>
      </c>
      <c r="J27" s="323">
        <f>15*SUM(Q27,X27,AE27)</f>
        <v>15</v>
      </c>
      <c r="K27" s="323">
        <f>15*SUM(R27,Y27,AF27)</f>
        <v>0</v>
      </c>
      <c r="L27" s="427"/>
      <c r="M27" s="428"/>
      <c r="N27" s="429"/>
      <c r="O27" s="430"/>
      <c r="P27" s="431"/>
      <c r="Q27" s="431"/>
      <c r="R27" s="432"/>
      <c r="S27" s="427">
        <v>2</v>
      </c>
      <c r="T27" s="428">
        <v>1</v>
      </c>
      <c r="U27" s="429">
        <v>2</v>
      </c>
      <c r="V27" s="430">
        <v>1</v>
      </c>
      <c r="W27" s="431">
        <v>1</v>
      </c>
      <c r="X27" s="431">
        <v>1</v>
      </c>
      <c r="Y27" s="432"/>
      <c r="Z27" s="427"/>
      <c r="AA27" s="428"/>
      <c r="AB27" s="429"/>
      <c r="AC27" s="430"/>
      <c r="AD27" s="433"/>
      <c r="AE27" s="431"/>
      <c r="AF27" s="434"/>
      <c r="AG27" s="635"/>
      <c r="AL27" s="635"/>
      <c r="AM27" s="635"/>
      <c r="AN27" s="635"/>
      <c r="AO27" s="635"/>
      <c r="AP27" s="635"/>
      <c r="AQ27" s="635"/>
      <c r="AR27" s="635"/>
      <c r="AS27" s="635"/>
      <c r="AT27" s="635"/>
      <c r="AU27" s="635"/>
      <c r="AV27" s="635"/>
      <c r="AW27" s="635"/>
      <c r="AX27" s="635"/>
      <c r="AY27" s="635"/>
      <c r="AZ27" s="635"/>
      <c r="BA27" s="635"/>
    </row>
    <row r="28" spans="1:53" s="44" customFormat="1" ht="18.75" customHeight="1">
      <c r="A28" s="627">
        <v>10</v>
      </c>
      <c r="B28" s="628" t="s">
        <v>84</v>
      </c>
      <c r="C28" s="354" t="s">
        <v>41</v>
      </c>
      <c r="D28" s="629">
        <f>L28+S28+Z28</f>
        <v>3</v>
      </c>
      <c r="E28" s="636">
        <f t="shared" si="4"/>
        <v>1</v>
      </c>
      <c r="F28" s="636">
        <f t="shared" si="4"/>
        <v>2</v>
      </c>
      <c r="G28" s="437">
        <f>SUM(H28:K28)</f>
        <v>45</v>
      </c>
      <c r="H28" s="323">
        <f t="shared" ref="H28:K29" si="5">15*SUM(O28,V28,AC28)</f>
        <v>15</v>
      </c>
      <c r="I28" s="323">
        <f t="shared" si="5"/>
        <v>15</v>
      </c>
      <c r="J28" s="323">
        <f t="shared" si="5"/>
        <v>15</v>
      </c>
      <c r="K28" s="323">
        <f t="shared" si="5"/>
        <v>0</v>
      </c>
      <c r="L28" s="427">
        <v>3</v>
      </c>
      <c r="M28" s="428">
        <v>1</v>
      </c>
      <c r="N28" s="429">
        <v>2</v>
      </c>
      <c r="O28" s="430">
        <v>1</v>
      </c>
      <c r="P28" s="431">
        <v>1</v>
      </c>
      <c r="Q28" s="431">
        <v>1</v>
      </c>
      <c r="R28" s="432"/>
      <c r="S28" s="427"/>
      <c r="T28" s="428"/>
      <c r="U28" s="429"/>
      <c r="V28" s="430"/>
      <c r="W28" s="431"/>
      <c r="X28" s="431"/>
      <c r="Y28" s="432"/>
      <c r="Z28" s="427"/>
      <c r="AA28" s="428"/>
      <c r="AB28" s="429"/>
      <c r="AC28" s="430"/>
      <c r="AD28" s="433"/>
      <c r="AE28" s="431"/>
      <c r="AF28" s="434"/>
      <c r="AG28" s="635"/>
      <c r="AL28" s="635"/>
      <c r="AM28" s="635"/>
      <c r="AN28" s="635"/>
      <c r="AO28" s="635"/>
      <c r="AP28" s="635"/>
      <c r="AQ28" s="635"/>
      <c r="AR28" s="635"/>
      <c r="AS28" s="635"/>
      <c r="AT28" s="635"/>
      <c r="AU28" s="635"/>
      <c r="AV28" s="635"/>
      <c r="AW28" s="635"/>
      <c r="AX28" s="635"/>
      <c r="AY28" s="635"/>
      <c r="AZ28" s="635"/>
      <c r="BA28" s="635"/>
    </row>
    <row r="29" spans="1:53" s="44" customFormat="1" ht="18.75" customHeight="1" thickBot="1">
      <c r="A29" s="627">
        <v>11</v>
      </c>
      <c r="B29" s="628" t="s">
        <v>137</v>
      </c>
      <c r="C29" s="354" t="s">
        <v>25</v>
      </c>
      <c r="D29" s="629">
        <f>L29+S29+Z29</f>
        <v>2</v>
      </c>
      <c r="E29" s="636">
        <f t="shared" si="4"/>
        <v>0</v>
      </c>
      <c r="F29" s="636">
        <f t="shared" si="4"/>
        <v>2</v>
      </c>
      <c r="G29" s="437">
        <f>SUM(H29:K29)</f>
        <v>45</v>
      </c>
      <c r="H29" s="323">
        <f t="shared" si="5"/>
        <v>30</v>
      </c>
      <c r="I29" s="323">
        <f t="shared" si="5"/>
        <v>0</v>
      </c>
      <c r="J29" s="323">
        <f t="shared" si="5"/>
        <v>15</v>
      </c>
      <c r="K29" s="323">
        <f t="shared" si="5"/>
        <v>0</v>
      </c>
      <c r="L29" s="427">
        <v>2</v>
      </c>
      <c r="M29" s="428"/>
      <c r="N29" s="429">
        <v>2</v>
      </c>
      <c r="O29" s="430">
        <v>2</v>
      </c>
      <c r="P29" s="431"/>
      <c r="Q29" s="431">
        <v>1</v>
      </c>
      <c r="R29" s="432"/>
      <c r="S29" s="427"/>
      <c r="T29" s="428"/>
      <c r="U29" s="429"/>
      <c r="V29" s="430"/>
      <c r="W29" s="431"/>
      <c r="X29" s="431"/>
      <c r="Y29" s="432"/>
      <c r="Z29" s="427"/>
      <c r="AA29" s="428"/>
      <c r="AB29" s="429"/>
      <c r="AC29" s="430"/>
      <c r="AD29" s="433"/>
      <c r="AE29" s="431"/>
      <c r="AF29" s="434"/>
      <c r="AG29" s="635"/>
      <c r="AL29" s="635"/>
      <c r="AM29" s="635"/>
      <c r="AN29" s="635"/>
      <c r="AO29" s="635"/>
      <c r="AP29" s="635"/>
      <c r="AQ29" s="635"/>
      <c r="AR29" s="635"/>
      <c r="AS29" s="635"/>
      <c r="AT29" s="635"/>
      <c r="AU29" s="635"/>
      <c r="AV29" s="635"/>
      <c r="AW29" s="635"/>
      <c r="AX29" s="635"/>
      <c r="AY29" s="635"/>
      <c r="AZ29" s="635"/>
      <c r="BA29" s="635"/>
    </row>
    <row r="30" spans="1:53" ht="18.75" thickBot="1">
      <c r="A30" s="411"/>
      <c r="B30" s="131" t="s">
        <v>39</v>
      </c>
      <c r="C30" s="412">
        <f>SUM(C19:C25)</f>
        <v>0</v>
      </c>
      <c r="D30" s="413">
        <f t="shared" ref="D30:AF30" si="6">SUM(D19:D29)</f>
        <v>22</v>
      </c>
      <c r="E30" s="413">
        <f t="shared" si="6"/>
        <v>10</v>
      </c>
      <c r="F30" s="413">
        <f t="shared" si="6"/>
        <v>12</v>
      </c>
      <c r="G30" s="413">
        <f t="shared" si="6"/>
        <v>375</v>
      </c>
      <c r="H30" s="413">
        <f t="shared" si="6"/>
        <v>225</v>
      </c>
      <c r="I30" s="413">
        <f t="shared" si="6"/>
        <v>30</v>
      </c>
      <c r="J30" s="413">
        <f t="shared" si="6"/>
        <v>90</v>
      </c>
      <c r="K30" s="414">
        <f t="shared" si="6"/>
        <v>30</v>
      </c>
      <c r="L30" s="415">
        <f t="shared" si="6"/>
        <v>11</v>
      </c>
      <c r="M30" s="416">
        <f t="shared" si="6"/>
        <v>4</v>
      </c>
      <c r="N30" s="413">
        <f t="shared" si="6"/>
        <v>6</v>
      </c>
      <c r="O30" s="413">
        <f t="shared" si="6"/>
        <v>8</v>
      </c>
      <c r="P30" s="413">
        <f t="shared" si="6"/>
        <v>1</v>
      </c>
      <c r="Q30" s="413">
        <f t="shared" si="6"/>
        <v>2</v>
      </c>
      <c r="R30" s="413">
        <f t="shared" si="6"/>
        <v>1</v>
      </c>
      <c r="S30" s="415">
        <f t="shared" si="6"/>
        <v>8</v>
      </c>
      <c r="T30" s="416">
        <f t="shared" si="6"/>
        <v>4</v>
      </c>
      <c r="U30" s="413">
        <f t="shared" si="6"/>
        <v>4</v>
      </c>
      <c r="V30" s="413">
        <f t="shared" si="6"/>
        <v>5</v>
      </c>
      <c r="W30" s="413">
        <f t="shared" si="6"/>
        <v>1</v>
      </c>
      <c r="X30" s="413">
        <f t="shared" si="6"/>
        <v>1</v>
      </c>
      <c r="Y30" s="413">
        <f t="shared" si="6"/>
        <v>2</v>
      </c>
      <c r="Z30" s="415">
        <f t="shared" si="6"/>
        <v>3</v>
      </c>
      <c r="AA30" s="416">
        <f t="shared" si="6"/>
        <v>2</v>
      </c>
      <c r="AB30" s="413">
        <f t="shared" si="6"/>
        <v>2</v>
      </c>
      <c r="AC30" s="413">
        <f t="shared" si="6"/>
        <v>2</v>
      </c>
      <c r="AD30" s="413">
        <f t="shared" si="6"/>
        <v>0</v>
      </c>
      <c r="AE30" s="414">
        <f t="shared" si="6"/>
        <v>2</v>
      </c>
      <c r="AF30" s="417">
        <f t="shared" si="6"/>
        <v>0</v>
      </c>
      <c r="AG30"/>
    </row>
    <row r="31" spans="1:53" ht="21.95" customHeight="1" thickBot="1">
      <c r="A31" s="66"/>
      <c r="B31" s="45" t="s">
        <v>33</v>
      </c>
      <c r="C31" s="136"/>
      <c r="D31" s="338"/>
      <c r="E31" s="228"/>
      <c r="F31" s="228"/>
      <c r="G31" s="228"/>
      <c r="H31" s="228"/>
      <c r="I31" s="228"/>
      <c r="J31" s="228"/>
      <c r="K31" s="228"/>
      <c r="L31" s="335"/>
      <c r="M31" s="229"/>
      <c r="N31" s="229"/>
      <c r="O31" s="667">
        <f>SUM(O30:R30)</f>
        <v>12</v>
      </c>
      <c r="P31" s="668"/>
      <c r="Q31" s="668"/>
      <c r="R31" s="669"/>
      <c r="S31" s="335"/>
      <c r="T31" s="229"/>
      <c r="U31" s="229"/>
      <c r="V31" s="667">
        <f>SUM(V30:Y30)</f>
        <v>9</v>
      </c>
      <c r="W31" s="668"/>
      <c r="X31" s="668"/>
      <c r="Y31" s="669"/>
      <c r="Z31" s="335"/>
      <c r="AA31" s="229"/>
      <c r="AB31" s="229"/>
      <c r="AC31" s="667">
        <f>SUM(AC30:AF30)</f>
        <v>4</v>
      </c>
      <c r="AD31" s="668"/>
      <c r="AE31" s="668"/>
      <c r="AF31" s="666"/>
      <c r="AG31"/>
    </row>
    <row r="32" spans="1:53" ht="24" customHeight="1" thickBot="1">
      <c r="A32" s="46"/>
      <c r="B32" s="45" t="s">
        <v>38</v>
      </c>
      <c r="C32" s="137"/>
      <c r="D32" s="230"/>
      <c r="E32" s="230"/>
      <c r="F32" s="230"/>
      <c r="G32" s="230"/>
      <c r="H32" s="231"/>
      <c r="I32" s="230"/>
      <c r="J32" s="230"/>
      <c r="K32" s="230"/>
      <c r="L32" s="232"/>
      <c r="M32" s="233"/>
      <c r="N32" s="233"/>
      <c r="O32" s="664">
        <f>15*SUM(O31:R31)</f>
        <v>180</v>
      </c>
      <c r="P32" s="665"/>
      <c r="Q32" s="665"/>
      <c r="R32" s="666"/>
      <c r="S32" s="232"/>
      <c r="T32" s="233"/>
      <c r="U32" s="233"/>
      <c r="V32" s="664">
        <f>15*SUM(V31:Y31)</f>
        <v>135</v>
      </c>
      <c r="W32" s="665"/>
      <c r="X32" s="665"/>
      <c r="Y32" s="666"/>
      <c r="Z32" s="232"/>
      <c r="AA32" s="233"/>
      <c r="AB32" s="233"/>
      <c r="AC32" s="664">
        <f>15*SUM(AC31:AF31)</f>
        <v>60</v>
      </c>
      <c r="AD32" s="665"/>
      <c r="AE32" s="665"/>
      <c r="AF32" s="666"/>
      <c r="AG32"/>
    </row>
    <row r="33" spans="7:33" ht="21.95" customHeight="1">
      <c r="I33" s="100"/>
      <c r="L33" s="332"/>
      <c r="Q33" s="332"/>
      <c r="X33" s="332"/>
      <c r="AE33" s="332"/>
      <c r="AG33"/>
    </row>
    <row r="34" spans="7:33" ht="21.75" customHeight="1">
      <c r="AG34"/>
    </row>
    <row r="35" spans="7:33" ht="28.15" customHeight="1">
      <c r="G35" s="251"/>
      <c r="AG35"/>
    </row>
    <row r="36" spans="7:33" ht="21.95" customHeight="1">
      <c r="AG36"/>
    </row>
    <row r="37" spans="7:33" ht="21.95" customHeight="1">
      <c r="AG37"/>
    </row>
    <row r="38" spans="7:33" ht="21.95" customHeight="1">
      <c r="AG38"/>
    </row>
    <row r="40" spans="7:33" ht="6" customHeight="1"/>
    <row r="41" spans="7:33" ht="17.45" customHeight="1"/>
    <row r="42" spans="7:33" ht="17.45" customHeight="1"/>
    <row r="43" spans="7:33" ht="7.5" customHeight="1"/>
    <row r="45" spans="7:33" ht="27" customHeight="1"/>
  </sheetData>
  <mergeCells count="17">
    <mergeCell ref="B10:Y10"/>
    <mergeCell ref="C13:C16"/>
    <mergeCell ref="D13:D16"/>
    <mergeCell ref="E13:E16"/>
    <mergeCell ref="F13:F16"/>
    <mergeCell ref="G13:K13"/>
    <mergeCell ref="M13:Q13"/>
    <mergeCell ref="T13:X13"/>
    <mergeCell ref="O32:R32"/>
    <mergeCell ref="V32:Y32"/>
    <mergeCell ref="AC32:AF32"/>
    <mergeCell ref="AA13:AE13"/>
    <mergeCell ref="G14:G16"/>
    <mergeCell ref="H14:K14"/>
    <mergeCell ref="O31:R31"/>
    <mergeCell ref="V31:Y31"/>
    <mergeCell ref="AC31:AF31"/>
  </mergeCells>
  <printOptions horizontalCentered="1"/>
  <pageMargins left="0" right="0" top="1.1811023622047245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7"/>
    <pageSetUpPr fitToPage="1"/>
  </sheetPr>
  <dimension ref="A1:AM32"/>
  <sheetViews>
    <sheetView showGridLines="0" showZeros="0" topLeftCell="A6" zoomScale="70" zoomScaleNormal="70" workbookViewId="0">
      <selection activeCell="AH27" sqref="AH27"/>
    </sheetView>
  </sheetViews>
  <sheetFormatPr defaultRowHeight="15"/>
  <cols>
    <col min="1" max="1" width="5.42578125" style="2" customWidth="1"/>
    <col min="2" max="2" width="35.85546875" style="2" customWidth="1"/>
    <col min="3" max="3" width="13.28515625" style="5" customWidth="1"/>
    <col min="4" max="4" width="5.140625" style="5" customWidth="1"/>
    <col min="5" max="5" width="4.7109375" style="2" customWidth="1"/>
    <col min="6" max="6" width="4.42578125" style="2" customWidth="1"/>
    <col min="7" max="9" width="5.7109375" style="2" customWidth="1"/>
    <col min="10" max="10" width="5.42578125" style="2" customWidth="1"/>
    <col min="11" max="11" width="5.85546875" style="2" customWidth="1"/>
    <col min="12" max="12" width="4.7109375" style="2" customWidth="1"/>
    <col min="13" max="13" width="3.7109375" style="81" customWidth="1"/>
    <col min="14" max="15" width="3.7109375" style="2" customWidth="1"/>
    <col min="16" max="16" width="6" style="2" customWidth="1"/>
    <col min="17" max="18" width="3.7109375" style="2" customWidth="1"/>
    <col min="19" max="19" width="5.140625" style="2" customWidth="1"/>
    <col min="20" max="21" width="3.7109375" style="2" customWidth="1"/>
    <col min="22" max="22" width="4.5703125" style="2" customWidth="1"/>
    <col min="23" max="23" width="4.85546875" style="2" customWidth="1"/>
    <col min="24" max="25" width="3.7109375" style="2" customWidth="1"/>
    <col min="26" max="26" width="4.85546875" style="2" customWidth="1"/>
    <col min="27" max="27" width="3.7109375" style="2" customWidth="1"/>
    <col min="28" max="28" width="3.140625" style="2" customWidth="1"/>
    <col min="29" max="29" width="5.140625" style="81" customWidth="1"/>
    <col min="30" max="30" width="5.85546875" style="2" customWidth="1"/>
    <col min="31" max="32" width="3.7109375" style="2" customWidth="1"/>
    <col min="33" max="33" width="4.42578125" style="2" customWidth="1"/>
    <col min="34" max="16384" width="9.140625" style="2"/>
  </cols>
  <sheetData>
    <row r="1" spans="1:33" ht="22.7" customHeight="1">
      <c r="A1" s="108" t="s">
        <v>2</v>
      </c>
      <c r="B1" s="109"/>
      <c r="C1" s="110"/>
      <c r="D1" s="81"/>
      <c r="G1" s="298"/>
      <c r="K1" s="1" t="s">
        <v>3</v>
      </c>
      <c r="L1" s="1"/>
      <c r="M1" s="1"/>
      <c r="O1" s="98" t="s">
        <v>66</v>
      </c>
      <c r="P1" s="299"/>
      <c r="Q1" s="98"/>
      <c r="R1" s="85"/>
      <c r="S1" s="85"/>
      <c r="T1" s="85"/>
      <c r="U1" s="85"/>
      <c r="V1" s="85"/>
      <c r="W1" s="85"/>
      <c r="X1" s="98"/>
      <c r="Y1" s="85"/>
      <c r="Z1" s="4"/>
      <c r="AA1" s="4"/>
      <c r="AB1" s="4"/>
      <c r="AC1" s="120"/>
      <c r="AD1" s="4"/>
      <c r="AE1" s="4"/>
      <c r="AF1" s="4"/>
      <c r="AG1" s="4"/>
    </row>
    <row r="2" spans="1:33" ht="24" customHeight="1">
      <c r="A2" s="108" t="str">
        <f>'Og-mgr'!A2</f>
        <v>WYDZIAŁ INŻYNIERII TRANSPORTU</v>
      </c>
      <c r="B2" s="109"/>
      <c r="C2" s="110"/>
      <c r="D2" s="81"/>
      <c r="G2" s="79"/>
      <c r="H2" s="79"/>
      <c r="I2" s="79"/>
      <c r="K2" s="1"/>
      <c r="L2" s="1"/>
      <c r="M2" s="1"/>
      <c r="O2" s="140"/>
      <c r="P2" s="13"/>
      <c r="Q2" s="13"/>
      <c r="R2" s="13"/>
      <c r="S2" s="13"/>
      <c r="T2" s="13"/>
      <c r="U2" s="13"/>
      <c r="V2" s="13"/>
      <c r="W2" s="117"/>
      <c r="X2" s="117"/>
      <c r="Y2" s="10"/>
      <c r="Z2" s="10"/>
      <c r="AA2" s="10"/>
      <c r="AB2" s="10"/>
      <c r="AC2" s="10"/>
      <c r="AD2" s="13"/>
      <c r="AE2" s="118"/>
      <c r="AF2" s="18"/>
      <c r="AG2" s="19"/>
    </row>
    <row r="3" spans="1:33" ht="23.25" customHeight="1">
      <c r="A3" s="108"/>
      <c r="B3" s="109"/>
      <c r="C3" s="110"/>
      <c r="D3" s="81"/>
      <c r="G3" s="298"/>
      <c r="H3" s="298"/>
      <c r="I3" s="298"/>
      <c r="J3" s="298"/>
      <c r="K3" s="298"/>
      <c r="L3" s="298"/>
      <c r="M3" s="298"/>
      <c r="O3" s="67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7"/>
      <c r="AE3" s="118"/>
      <c r="AF3" s="67"/>
      <c r="AG3" s="13"/>
    </row>
    <row r="4" spans="1:33" ht="21.75" customHeight="1">
      <c r="B4" s="80"/>
      <c r="C4" s="80"/>
      <c r="D4" s="88"/>
      <c r="E4" s="80"/>
      <c r="F4" s="80"/>
      <c r="G4" s="80"/>
      <c r="M4" s="2"/>
      <c r="O4" s="117"/>
      <c r="P4" s="17"/>
      <c r="Q4" s="17"/>
      <c r="R4" s="17"/>
      <c r="S4" s="17"/>
      <c r="T4" s="17"/>
      <c r="U4" s="17"/>
      <c r="V4" s="17"/>
      <c r="W4" s="17"/>
      <c r="X4" s="17"/>
      <c r="Y4" s="119"/>
      <c r="Z4" s="17"/>
      <c r="AA4" s="17"/>
      <c r="AB4" s="17"/>
      <c r="AC4" s="17"/>
      <c r="AD4" s="13"/>
      <c r="AE4" s="118"/>
    </row>
    <row r="5" spans="1:33" ht="20.25">
      <c r="B5" s="673" t="s">
        <v>124</v>
      </c>
      <c r="C5" s="673"/>
      <c r="D5" s="673"/>
      <c r="E5" s="673"/>
      <c r="F5" s="673"/>
      <c r="G5" s="673"/>
      <c r="H5" s="673"/>
      <c r="I5" s="673"/>
      <c r="J5" s="673"/>
      <c r="K5" s="673"/>
      <c r="L5" s="673"/>
      <c r="M5" s="673"/>
      <c r="N5" s="673"/>
      <c r="O5" s="673"/>
      <c r="P5" s="673"/>
      <c r="Q5" s="673"/>
      <c r="R5" s="673"/>
      <c r="S5" s="673"/>
      <c r="T5" s="673"/>
      <c r="U5" s="673"/>
      <c r="V5" s="673"/>
      <c r="W5" s="673"/>
      <c r="X5" s="673"/>
      <c r="Y5" s="673"/>
      <c r="Z5" s="673"/>
      <c r="AA5" s="673"/>
      <c r="AB5" s="18"/>
      <c r="AC5" s="19"/>
      <c r="AD5" s="19"/>
      <c r="AE5" s="20"/>
      <c r="AF5" s="20"/>
    </row>
    <row r="6" spans="1:33" ht="20.25">
      <c r="A6" s="116" t="s">
        <v>30</v>
      </c>
      <c r="B6" s="674" t="s">
        <v>63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G6" s="116"/>
    </row>
    <row r="7" spans="1:33" ht="15.75">
      <c r="B7" s="92"/>
      <c r="C7" s="82"/>
      <c r="D7" s="82"/>
      <c r="F7" s="1"/>
      <c r="G7" s="21"/>
      <c r="H7" s="22"/>
      <c r="I7" s="21"/>
      <c r="J7" s="21"/>
      <c r="K7" s="21"/>
      <c r="L7" s="21"/>
      <c r="M7" s="48"/>
      <c r="N7" s="21"/>
      <c r="O7" s="21"/>
      <c r="P7" s="21"/>
      <c r="Q7" s="21"/>
      <c r="R7" s="16"/>
      <c r="S7" s="16"/>
      <c r="T7" s="21"/>
      <c r="U7" s="23"/>
      <c r="V7" s="3"/>
      <c r="W7" s="298"/>
      <c r="X7" s="298"/>
      <c r="Y7" s="298"/>
      <c r="AG7" s="20"/>
    </row>
    <row r="8" spans="1:33" ht="17.45" customHeight="1">
      <c r="A8" s="24"/>
      <c r="B8" s="25"/>
      <c r="C8" s="649" t="s">
        <v>23</v>
      </c>
      <c r="D8" s="652" t="s">
        <v>28</v>
      </c>
      <c r="E8" s="655" t="s">
        <v>26</v>
      </c>
      <c r="F8" s="649" t="s">
        <v>27</v>
      </c>
      <c r="G8" s="658" t="s">
        <v>4</v>
      </c>
      <c r="H8" s="659"/>
      <c r="I8" s="659"/>
      <c r="J8" s="659"/>
      <c r="K8" s="660"/>
      <c r="L8" s="26"/>
      <c r="M8" s="646" t="s">
        <v>29</v>
      </c>
      <c r="N8" s="646"/>
      <c r="O8" s="646"/>
      <c r="P8" s="646"/>
      <c r="Q8" s="646"/>
      <c r="R8" s="49"/>
      <c r="S8" s="675" t="s">
        <v>29</v>
      </c>
      <c r="T8" s="646"/>
      <c r="U8" s="646"/>
      <c r="V8" s="646"/>
      <c r="W8" s="646"/>
      <c r="X8" s="646"/>
      <c r="Y8" s="676"/>
      <c r="Z8" s="26"/>
      <c r="AA8" s="646" t="s">
        <v>29</v>
      </c>
      <c r="AB8" s="646"/>
      <c r="AC8" s="646"/>
      <c r="AD8" s="646"/>
      <c r="AE8" s="646"/>
      <c r="AF8" s="49"/>
      <c r="AG8"/>
    </row>
    <row r="9" spans="1:33" ht="19.5" customHeight="1">
      <c r="A9" s="27"/>
      <c r="B9" s="28"/>
      <c r="C9" s="650"/>
      <c r="D9" s="653"/>
      <c r="E9" s="656"/>
      <c r="F9" s="650"/>
      <c r="G9" s="661" t="s">
        <v>7</v>
      </c>
      <c r="H9" s="640" t="s">
        <v>5</v>
      </c>
      <c r="I9" s="641"/>
      <c r="J9" s="641"/>
      <c r="K9" s="642"/>
      <c r="L9" s="52"/>
      <c r="M9" s="52"/>
      <c r="N9" s="52"/>
      <c r="O9" s="52"/>
      <c r="P9" s="52" t="s">
        <v>13</v>
      </c>
      <c r="Q9" s="52"/>
      <c r="R9" s="53"/>
      <c r="S9" s="52"/>
      <c r="T9" s="52"/>
      <c r="U9" s="52"/>
      <c r="V9" s="52"/>
      <c r="W9" s="52" t="s">
        <v>14</v>
      </c>
      <c r="X9" s="52"/>
      <c r="Y9" s="53"/>
      <c r="Z9" s="52"/>
      <c r="AA9" s="52"/>
      <c r="AB9" s="52"/>
      <c r="AC9" s="52"/>
      <c r="AD9" s="52" t="s">
        <v>15</v>
      </c>
      <c r="AE9" s="50"/>
      <c r="AF9" s="51"/>
      <c r="AG9"/>
    </row>
    <row r="10" spans="1:33" ht="15.75">
      <c r="A10" s="27" t="s">
        <v>0</v>
      </c>
      <c r="B10" s="58" t="s">
        <v>6</v>
      </c>
      <c r="C10" s="650"/>
      <c r="D10" s="653"/>
      <c r="E10" s="656"/>
      <c r="F10" s="650"/>
      <c r="G10" s="662"/>
      <c r="H10" s="104" t="s">
        <v>8</v>
      </c>
      <c r="I10" s="102" t="s">
        <v>9</v>
      </c>
      <c r="J10" s="102" t="s">
        <v>10</v>
      </c>
      <c r="K10" s="103" t="s">
        <v>11</v>
      </c>
      <c r="L10" s="31"/>
      <c r="M10" s="29" t="s">
        <v>12</v>
      </c>
      <c r="N10" s="30"/>
      <c r="O10" s="31"/>
      <c r="P10" s="32"/>
      <c r="Q10" s="31"/>
      <c r="R10" s="33"/>
      <c r="S10" s="31"/>
      <c r="T10" s="34" t="s">
        <v>12</v>
      </c>
      <c r="U10" s="35"/>
      <c r="V10" s="31"/>
      <c r="W10" s="32"/>
      <c r="X10" s="31"/>
      <c r="Y10" s="33"/>
      <c r="Z10" s="31"/>
      <c r="AA10" s="34" t="s">
        <v>12</v>
      </c>
      <c r="AB10" s="35"/>
      <c r="AC10" s="31"/>
      <c r="AD10" s="32"/>
      <c r="AE10" s="31"/>
      <c r="AF10" s="33"/>
      <c r="AG10"/>
    </row>
    <row r="11" spans="1:33" ht="30.75">
      <c r="A11" s="36"/>
      <c r="B11" s="37"/>
      <c r="C11" s="651"/>
      <c r="D11" s="654"/>
      <c r="E11" s="657"/>
      <c r="F11" s="651"/>
      <c r="G11" s="663"/>
      <c r="H11" s="54" t="s">
        <v>16</v>
      </c>
      <c r="I11" s="55" t="s">
        <v>1</v>
      </c>
      <c r="J11" s="55" t="s">
        <v>17</v>
      </c>
      <c r="K11" s="56" t="s">
        <v>18</v>
      </c>
      <c r="L11" s="96" t="s">
        <v>28</v>
      </c>
      <c r="M11" s="55" t="s">
        <v>19</v>
      </c>
      <c r="N11" s="57" t="s">
        <v>20</v>
      </c>
      <c r="O11" s="60" t="s">
        <v>16</v>
      </c>
      <c r="P11" s="62" t="s">
        <v>1</v>
      </c>
      <c r="Q11" s="63" t="s">
        <v>17</v>
      </c>
      <c r="R11" s="56" t="s">
        <v>18</v>
      </c>
      <c r="S11" s="96" t="s">
        <v>28</v>
      </c>
      <c r="T11" s="55" t="s">
        <v>19</v>
      </c>
      <c r="U11" s="57" t="s">
        <v>20</v>
      </c>
      <c r="V11" s="61" t="s">
        <v>16</v>
      </c>
      <c r="W11" s="63" t="s">
        <v>1</v>
      </c>
      <c r="X11" s="63" t="s">
        <v>17</v>
      </c>
      <c r="Y11" s="56" t="s">
        <v>18</v>
      </c>
      <c r="Z11" s="96" t="s">
        <v>28</v>
      </c>
      <c r="AA11" s="55" t="s">
        <v>19</v>
      </c>
      <c r="AB11" s="57" t="s">
        <v>20</v>
      </c>
      <c r="AC11" s="61" t="s">
        <v>16</v>
      </c>
      <c r="AD11" s="63" t="s">
        <v>1</v>
      </c>
      <c r="AE11" s="63" t="s">
        <v>17</v>
      </c>
      <c r="AF11" s="56" t="s">
        <v>18</v>
      </c>
      <c r="AG11"/>
    </row>
    <row r="12" spans="1:33" ht="18">
      <c r="A12" s="123" t="s">
        <v>130</v>
      </c>
      <c r="B12" s="97"/>
      <c r="C12" s="38"/>
      <c r="D12" s="83"/>
      <c r="E12" s="8"/>
      <c r="F12" s="8"/>
      <c r="G12" s="8"/>
      <c r="H12" s="8"/>
      <c r="I12" s="8"/>
      <c r="J12" s="8"/>
      <c r="K12" s="8"/>
      <c r="L12" s="91"/>
      <c r="M12" s="39"/>
      <c r="N12" s="40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  <c r="AG12"/>
    </row>
    <row r="13" spans="1:33" ht="19.149999999999999" customHeight="1">
      <c r="A13" s="300">
        <v>1</v>
      </c>
      <c r="B13" s="324" t="s">
        <v>109</v>
      </c>
      <c r="C13" s="438" t="s">
        <v>22</v>
      </c>
      <c r="D13" s="77">
        <f t="shared" ref="D13:F26" si="0">L13+S13+Z13</f>
        <v>2</v>
      </c>
      <c r="E13" s="77">
        <f t="shared" si="0"/>
        <v>0</v>
      </c>
      <c r="F13" s="77">
        <f t="shared" si="0"/>
        <v>2</v>
      </c>
      <c r="G13" s="273">
        <f t="shared" ref="G13:G26" si="1">SUM(H13:K13)</f>
        <v>45</v>
      </c>
      <c r="H13" s="274">
        <f>15*SUM(O13,V13,AC13)</f>
        <v>15</v>
      </c>
      <c r="I13" s="274">
        <f>15*SUM(P13,W13,AD13)</f>
        <v>0</v>
      </c>
      <c r="J13" s="274">
        <f>15*SUM(Q13,X13,AE13)</f>
        <v>0</v>
      </c>
      <c r="K13" s="320">
        <f>15*SUM(R13,Y13,AF13)</f>
        <v>30</v>
      </c>
      <c r="L13" s="479"/>
      <c r="M13" s="480"/>
      <c r="N13" s="481"/>
      <c r="O13" s="482"/>
      <c r="P13" s="483"/>
      <c r="Q13" s="483"/>
      <c r="R13" s="484"/>
      <c r="S13" s="479">
        <v>2</v>
      </c>
      <c r="T13" s="485"/>
      <c r="U13" s="486">
        <v>2</v>
      </c>
      <c r="V13" s="487">
        <v>1</v>
      </c>
      <c r="W13" s="488"/>
      <c r="X13" s="488"/>
      <c r="Y13" s="489">
        <v>2</v>
      </c>
      <c r="Z13" s="479"/>
      <c r="AA13" s="490"/>
      <c r="AB13" s="491"/>
      <c r="AC13" s="492"/>
      <c r="AD13" s="493"/>
      <c r="AE13" s="493"/>
      <c r="AF13" s="494"/>
      <c r="AG13"/>
    </row>
    <row r="14" spans="1:33" ht="37.9" customHeight="1">
      <c r="A14" s="300">
        <v>2</v>
      </c>
      <c r="B14" s="594" t="s">
        <v>118</v>
      </c>
      <c r="C14" s="438" t="s">
        <v>22</v>
      </c>
      <c r="D14" s="595">
        <f t="shared" si="0"/>
        <v>3</v>
      </c>
      <c r="E14" s="595">
        <f t="shared" si="0"/>
        <v>1</v>
      </c>
      <c r="F14" s="595">
        <f t="shared" si="0"/>
        <v>1</v>
      </c>
      <c r="G14" s="596">
        <f t="shared" si="1"/>
        <v>45</v>
      </c>
      <c r="H14" s="439">
        <f t="shared" ref="H14:H26" si="2">15*SUM(O14,V14,AC14)</f>
        <v>15</v>
      </c>
      <c r="I14" s="439">
        <f t="shared" ref="I14:I26" si="3">15*SUM(P14,W14,AD14)</f>
        <v>30</v>
      </c>
      <c r="J14" s="439">
        <f t="shared" ref="J14:J26" si="4">15*SUM(Q14,X14,AE14)</f>
        <v>0</v>
      </c>
      <c r="K14" s="556">
        <f t="shared" ref="K14:K26" si="5">15*SUM(R14,Y14,AF14)</f>
        <v>0</v>
      </c>
      <c r="L14" s="572">
        <v>3</v>
      </c>
      <c r="M14" s="597">
        <v>1</v>
      </c>
      <c r="N14" s="571">
        <v>1</v>
      </c>
      <c r="O14" s="559">
        <v>1</v>
      </c>
      <c r="P14" s="560">
        <v>2</v>
      </c>
      <c r="Q14" s="560"/>
      <c r="R14" s="484"/>
      <c r="S14" s="572"/>
      <c r="T14" s="563"/>
      <c r="U14" s="564"/>
      <c r="V14" s="598"/>
      <c r="W14" s="599"/>
      <c r="X14" s="599"/>
      <c r="Y14" s="600"/>
      <c r="Z14" s="572"/>
      <c r="AA14" s="568"/>
      <c r="AB14" s="569"/>
      <c r="AC14" s="565"/>
      <c r="AD14" s="566"/>
      <c r="AE14" s="566"/>
      <c r="AF14" s="570"/>
      <c r="AG14"/>
    </row>
    <row r="15" spans="1:33" ht="19.149999999999999" customHeight="1">
      <c r="A15" s="460">
        <v>3</v>
      </c>
      <c r="B15" s="601" t="s">
        <v>116</v>
      </c>
      <c r="C15" s="602" t="s">
        <v>22</v>
      </c>
      <c r="D15" s="595">
        <f t="shared" si="0"/>
        <v>2</v>
      </c>
      <c r="E15" s="595">
        <f t="shared" si="0"/>
        <v>0</v>
      </c>
      <c r="F15" s="595">
        <f t="shared" si="0"/>
        <v>2</v>
      </c>
      <c r="G15" s="596">
        <f t="shared" si="1"/>
        <v>30</v>
      </c>
      <c r="H15" s="439">
        <f t="shared" si="2"/>
        <v>15</v>
      </c>
      <c r="I15" s="439">
        <f t="shared" si="3"/>
        <v>0</v>
      </c>
      <c r="J15" s="439">
        <f t="shared" si="4"/>
        <v>0</v>
      </c>
      <c r="K15" s="556">
        <f t="shared" si="5"/>
        <v>15</v>
      </c>
      <c r="L15" s="603">
        <v>0</v>
      </c>
      <c r="M15" s="604"/>
      <c r="N15" s="605">
        <v>0</v>
      </c>
      <c r="O15" s="606">
        <v>0</v>
      </c>
      <c r="P15" s="607"/>
      <c r="Q15" s="607"/>
      <c r="R15" s="608"/>
      <c r="S15" s="603">
        <v>2</v>
      </c>
      <c r="T15" s="604"/>
      <c r="U15" s="609">
        <v>2</v>
      </c>
      <c r="V15" s="610">
        <v>1</v>
      </c>
      <c r="W15" s="611"/>
      <c r="X15" s="611"/>
      <c r="Y15" s="612">
        <v>1</v>
      </c>
      <c r="Z15" s="603"/>
      <c r="AA15" s="613"/>
      <c r="AB15" s="614"/>
      <c r="AC15" s="615"/>
      <c r="AD15" s="607"/>
      <c r="AE15" s="607"/>
      <c r="AF15" s="608"/>
      <c r="AG15"/>
    </row>
    <row r="16" spans="1:33" ht="37.9" customHeight="1">
      <c r="A16" s="300">
        <v>4</v>
      </c>
      <c r="B16" s="461" t="s">
        <v>112</v>
      </c>
      <c r="C16" s="438" t="s">
        <v>22</v>
      </c>
      <c r="D16" s="595">
        <f t="shared" si="0"/>
        <v>2</v>
      </c>
      <c r="E16" s="595">
        <f t="shared" si="0"/>
        <v>1</v>
      </c>
      <c r="F16" s="595">
        <f t="shared" si="0"/>
        <v>1</v>
      </c>
      <c r="G16" s="596">
        <f t="shared" si="1"/>
        <v>30</v>
      </c>
      <c r="H16" s="439">
        <f t="shared" si="2"/>
        <v>15</v>
      </c>
      <c r="I16" s="439">
        <f t="shared" si="3"/>
        <v>15</v>
      </c>
      <c r="J16" s="439">
        <f t="shared" si="4"/>
        <v>0</v>
      </c>
      <c r="K16" s="556">
        <f t="shared" si="5"/>
        <v>0</v>
      </c>
      <c r="L16" s="572">
        <v>2</v>
      </c>
      <c r="M16" s="568">
        <v>1</v>
      </c>
      <c r="N16" s="571">
        <v>1</v>
      </c>
      <c r="O16" s="559">
        <v>1</v>
      </c>
      <c r="P16" s="560">
        <v>1</v>
      </c>
      <c r="Q16" s="560"/>
      <c r="R16" s="561"/>
      <c r="S16" s="572"/>
      <c r="T16" s="568"/>
      <c r="U16" s="569"/>
      <c r="V16" s="575"/>
      <c r="W16" s="566"/>
      <c r="X16" s="566"/>
      <c r="Y16" s="576"/>
      <c r="Z16" s="572"/>
      <c r="AA16" s="568"/>
      <c r="AB16" s="569"/>
      <c r="AC16" s="559"/>
      <c r="AD16" s="560"/>
      <c r="AE16" s="560"/>
      <c r="AF16" s="561"/>
      <c r="AG16"/>
    </row>
    <row r="17" spans="1:39" ht="19.149999999999999" customHeight="1">
      <c r="A17" s="300">
        <v>5</v>
      </c>
      <c r="B17" s="461" t="s">
        <v>67</v>
      </c>
      <c r="C17" s="438" t="s">
        <v>22</v>
      </c>
      <c r="D17" s="595">
        <f t="shared" si="0"/>
        <v>1</v>
      </c>
      <c r="E17" s="595">
        <f t="shared" si="0"/>
        <v>0</v>
      </c>
      <c r="F17" s="595">
        <f t="shared" si="0"/>
        <v>2</v>
      </c>
      <c r="G17" s="596">
        <f t="shared" si="1"/>
        <v>30</v>
      </c>
      <c r="H17" s="439">
        <f t="shared" si="2"/>
        <v>15</v>
      </c>
      <c r="I17" s="439">
        <f t="shared" si="3"/>
        <v>0</v>
      </c>
      <c r="J17" s="439">
        <f t="shared" si="4"/>
        <v>0</v>
      </c>
      <c r="K17" s="556">
        <f t="shared" si="5"/>
        <v>15</v>
      </c>
      <c r="L17" s="572"/>
      <c r="M17" s="568"/>
      <c r="N17" s="571"/>
      <c r="O17" s="559"/>
      <c r="P17" s="560"/>
      <c r="Q17" s="560"/>
      <c r="R17" s="561"/>
      <c r="S17" s="572">
        <v>1</v>
      </c>
      <c r="T17" s="563"/>
      <c r="U17" s="616">
        <v>2</v>
      </c>
      <c r="V17" s="559">
        <v>1</v>
      </c>
      <c r="W17" s="560"/>
      <c r="X17" s="560"/>
      <c r="Y17" s="561">
        <v>1</v>
      </c>
      <c r="Z17" s="572"/>
      <c r="AA17" s="568"/>
      <c r="AB17" s="569"/>
      <c r="AC17" s="559"/>
      <c r="AD17" s="560"/>
      <c r="AE17" s="560"/>
      <c r="AF17" s="561"/>
      <c r="AG17"/>
    </row>
    <row r="18" spans="1:39" ht="19.149999999999999" customHeight="1">
      <c r="A18" s="300">
        <v>6</v>
      </c>
      <c r="B18" s="461" t="s">
        <v>95</v>
      </c>
      <c r="C18" s="438" t="s">
        <v>22</v>
      </c>
      <c r="D18" s="595">
        <f t="shared" si="0"/>
        <v>1</v>
      </c>
      <c r="E18" s="595">
        <f t="shared" si="0"/>
        <v>0</v>
      </c>
      <c r="F18" s="595">
        <f t="shared" si="0"/>
        <v>2</v>
      </c>
      <c r="G18" s="596">
        <f t="shared" si="1"/>
        <v>30</v>
      </c>
      <c r="H18" s="439">
        <f t="shared" si="2"/>
        <v>15</v>
      </c>
      <c r="I18" s="439">
        <f t="shared" si="3"/>
        <v>0</v>
      </c>
      <c r="J18" s="439">
        <f t="shared" si="4"/>
        <v>15</v>
      </c>
      <c r="K18" s="556">
        <f t="shared" si="5"/>
        <v>0</v>
      </c>
      <c r="L18" s="572"/>
      <c r="M18" s="563"/>
      <c r="N18" s="571"/>
      <c r="O18" s="559"/>
      <c r="P18" s="560"/>
      <c r="Q18" s="560"/>
      <c r="R18" s="561"/>
      <c r="S18" s="572"/>
      <c r="T18" s="563"/>
      <c r="U18" s="616"/>
      <c r="V18" s="559"/>
      <c r="W18" s="560"/>
      <c r="X18" s="560"/>
      <c r="Y18" s="561"/>
      <c r="Z18" s="572">
        <v>1</v>
      </c>
      <c r="AA18" s="568"/>
      <c r="AB18" s="569">
        <v>2</v>
      </c>
      <c r="AC18" s="559">
        <v>1</v>
      </c>
      <c r="AD18" s="560"/>
      <c r="AE18" s="560">
        <v>1</v>
      </c>
      <c r="AF18" s="561"/>
      <c r="AG18"/>
    </row>
    <row r="19" spans="1:39" ht="37.9" customHeight="1">
      <c r="A19" s="300">
        <v>7</v>
      </c>
      <c r="B19" s="461" t="s">
        <v>117</v>
      </c>
      <c r="C19" s="438" t="s">
        <v>22</v>
      </c>
      <c r="D19" s="595">
        <f t="shared" si="0"/>
        <v>4</v>
      </c>
      <c r="E19" s="595">
        <f t="shared" si="0"/>
        <v>0</v>
      </c>
      <c r="F19" s="595">
        <f t="shared" si="0"/>
        <v>2</v>
      </c>
      <c r="G19" s="596">
        <f t="shared" si="1"/>
        <v>45</v>
      </c>
      <c r="H19" s="439">
        <f t="shared" si="2"/>
        <v>30</v>
      </c>
      <c r="I19" s="439">
        <f t="shared" si="3"/>
        <v>0</v>
      </c>
      <c r="J19" s="439">
        <f t="shared" si="4"/>
        <v>0</v>
      </c>
      <c r="K19" s="556">
        <f t="shared" si="5"/>
        <v>15</v>
      </c>
      <c r="L19" s="568">
        <v>4</v>
      </c>
      <c r="M19" s="563"/>
      <c r="N19" s="616">
        <v>2</v>
      </c>
      <c r="O19" s="565">
        <v>2</v>
      </c>
      <c r="P19" s="574"/>
      <c r="Q19" s="574"/>
      <c r="R19" s="561">
        <v>1</v>
      </c>
      <c r="S19" s="568"/>
      <c r="T19" s="563"/>
      <c r="U19" s="564"/>
      <c r="V19" s="565"/>
      <c r="W19" s="574"/>
      <c r="X19" s="574"/>
      <c r="Y19" s="567"/>
      <c r="Z19" s="572"/>
      <c r="AA19" s="568"/>
      <c r="AB19" s="569"/>
      <c r="AC19" s="565"/>
      <c r="AD19" s="574"/>
      <c r="AE19" s="574"/>
      <c r="AF19" s="570"/>
      <c r="AG19"/>
      <c r="AM19" s="2" t="s">
        <v>61</v>
      </c>
    </row>
    <row r="20" spans="1:39" ht="19.149999999999999" customHeight="1">
      <c r="A20" s="300">
        <v>8</v>
      </c>
      <c r="B20" s="617" t="s">
        <v>90</v>
      </c>
      <c r="C20" s="618" t="s">
        <v>25</v>
      </c>
      <c r="D20" s="595">
        <f t="shared" si="0"/>
        <v>1</v>
      </c>
      <c r="E20" s="595">
        <f t="shared" si="0"/>
        <v>0</v>
      </c>
      <c r="F20" s="595">
        <f t="shared" si="0"/>
        <v>1</v>
      </c>
      <c r="G20" s="596">
        <f t="shared" si="1"/>
        <v>15</v>
      </c>
      <c r="H20" s="439">
        <f t="shared" si="2"/>
        <v>15</v>
      </c>
      <c r="I20" s="439">
        <f t="shared" si="3"/>
        <v>0</v>
      </c>
      <c r="J20" s="439">
        <f t="shared" si="4"/>
        <v>0</v>
      </c>
      <c r="K20" s="556">
        <f t="shared" si="5"/>
        <v>0</v>
      </c>
      <c r="L20" s="572"/>
      <c r="M20" s="563"/>
      <c r="N20" s="571"/>
      <c r="O20" s="559"/>
      <c r="P20" s="560"/>
      <c r="Q20" s="560"/>
      <c r="R20" s="561"/>
      <c r="S20" s="568"/>
      <c r="T20" s="563"/>
      <c r="U20" s="564"/>
      <c r="V20" s="565"/>
      <c r="W20" s="574"/>
      <c r="X20" s="574"/>
      <c r="Y20" s="567"/>
      <c r="Z20" s="572">
        <v>1</v>
      </c>
      <c r="AA20" s="568"/>
      <c r="AB20" s="569">
        <v>1</v>
      </c>
      <c r="AC20" s="565">
        <v>1</v>
      </c>
      <c r="AD20" s="574"/>
      <c r="AE20" s="574"/>
      <c r="AF20" s="570"/>
      <c r="AG20"/>
    </row>
    <row r="21" spans="1:39" ht="19.149999999999999" customHeight="1">
      <c r="A21" s="300">
        <v>9</v>
      </c>
      <c r="B21" s="461" t="s">
        <v>96</v>
      </c>
      <c r="C21" s="438" t="s">
        <v>22</v>
      </c>
      <c r="D21" s="595">
        <f t="shared" si="0"/>
        <v>1</v>
      </c>
      <c r="E21" s="595">
        <f t="shared" si="0"/>
        <v>0</v>
      </c>
      <c r="F21" s="595">
        <f t="shared" si="0"/>
        <v>1</v>
      </c>
      <c r="G21" s="596">
        <f t="shared" si="1"/>
        <v>15</v>
      </c>
      <c r="H21" s="439">
        <f t="shared" si="2"/>
        <v>15</v>
      </c>
      <c r="I21" s="439">
        <f t="shared" si="3"/>
        <v>0</v>
      </c>
      <c r="J21" s="439">
        <f t="shared" si="4"/>
        <v>0</v>
      </c>
      <c r="K21" s="556">
        <f t="shared" si="5"/>
        <v>0</v>
      </c>
      <c r="L21" s="572"/>
      <c r="M21" s="563"/>
      <c r="N21" s="571"/>
      <c r="O21" s="559"/>
      <c r="P21" s="560"/>
      <c r="Q21" s="560"/>
      <c r="R21" s="561"/>
      <c r="S21" s="568"/>
      <c r="T21" s="563"/>
      <c r="U21" s="564"/>
      <c r="V21" s="565"/>
      <c r="W21" s="574"/>
      <c r="X21" s="574"/>
      <c r="Y21" s="567"/>
      <c r="Z21" s="572">
        <v>1</v>
      </c>
      <c r="AA21" s="568"/>
      <c r="AB21" s="569">
        <v>1</v>
      </c>
      <c r="AC21" s="565">
        <v>1</v>
      </c>
      <c r="AD21" s="574"/>
      <c r="AE21" s="574"/>
      <c r="AF21" s="570"/>
      <c r="AG21"/>
    </row>
    <row r="22" spans="1:39" ht="37.9" customHeight="1">
      <c r="A22" s="300">
        <v>10</v>
      </c>
      <c r="B22" s="601" t="s">
        <v>115</v>
      </c>
      <c r="C22" s="602" t="s">
        <v>22</v>
      </c>
      <c r="D22" s="595">
        <f t="shared" si="0"/>
        <v>2</v>
      </c>
      <c r="E22" s="595">
        <f t="shared" si="0"/>
        <v>0</v>
      </c>
      <c r="F22" s="595">
        <f t="shared" si="0"/>
        <v>2</v>
      </c>
      <c r="G22" s="596">
        <f t="shared" si="1"/>
        <v>30</v>
      </c>
      <c r="H22" s="439">
        <f t="shared" si="2"/>
        <v>15</v>
      </c>
      <c r="I22" s="439">
        <f t="shared" si="3"/>
        <v>0</v>
      </c>
      <c r="J22" s="439">
        <f t="shared" si="4"/>
        <v>15</v>
      </c>
      <c r="K22" s="556">
        <f t="shared" si="5"/>
        <v>0</v>
      </c>
      <c r="L22" s="572">
        <v>2</v>
      </c>
      <c r="M22" s="563"/>
      <c r="N22" s="571">
        <v>2</v>
      </c>
      <c r="O22" s="559">
        <v>1</v>
      </c>
      <c r="P22" s="560">
        <v>0</v>
      </c>
      <c r="Q22" s="560">
        <v>1</v>
      </c>
      <c r="R22" s="561"/>
      <c r="S22" s="568"/>
      <c r="T22" s="563"/>
      <c r="U22" s="564"/>
      <c r="V22" s="565">
        <v>0</v>
      </c>
      <c r="W22" s="574"/>
      <c r="X22" s="574">
        <v>0</v>
      </c>
      <c r="Y22" s="567"/>
      <c r="Z22" s="572"/>
      <c r="AA22" s="568"/>
      <c r="AB22" s="569"/>
      <c r="AC22" s="565"/>
      <c r="AD22" s="574"/>
      <c r="AE22" s="574"/>
      <c r="AF22" s="570"/>
      <c r="AG22"/>
    </row>
    <row r="23" spans="1:39" ht="19.149999999999999" customHeight="1">
      <c r="A23" s="300">
        <v>11</v>
      </c>
      <c r="B23" s="601" t="s">
        <v>113</v>
      </c>
      <c r="C23" s="602" t="s">
        <v>22</v>
      </c>
      <c r="D23" s="595">
        <f t="shared" si="0"/>
        <v>2</v>
      </c>
      <c r="E23" s="595">
        <f t="shared" si="0"/>
        <v>0</v>
      </c>
      <c r="F23" s="595">
        <f t="shared" si="0"/>
        <v>2</v>
      </c>
      <c r="G23" s="596">
        <f t="shared" si="1"/>
        <v>45</v>
      </c>
      <c r="H23" s="439">
        <f t="shared" si="2"/>
        <v>15</v>
      </c>
      <c r="I23" s="439">
        <f t="shared" si="3"/>
        <v>0</v>
      </c>
      <c r="J23" s="439">
        <f t="shared" si="4"/>
        <v>30</v>
      </c>
      <c r="K23" s="556">
        <f t="shared" si="5"/>
        <v>0</v>
      </c>
      <c r="L23" s="572"/>
      <c r="M23" s="563"/>
      <c r="N23" s="571"/>
      <c r="O23" s="559"/>
      <c r="P23" s="560"/>
      <c r="Q23" s="560"/>
      <c r="R23" s="561"/>
      <c r="S23" s="568">
        <v>2</v>
      </c>
      <c r="T23" s="563"/>
      <c r="U23" s="564" t="s">
        <v>64</v>
      </c>
      <c r="V23" s="565">
        <v>1</v>
      </c>
      <c r="W23" s="574"/>
      <c r="X23" s="574">
        <v>2</v>
      </c>
      <c r="Y23" s="567"/>
      <c r="Z23" s="572"/>
      <c r="AA23" s="568"/>
      <c r="AB23" s="569"/>
      <c r="AC23" s="565"/>
      <c r="AD23" s="574"/>
      <c r="AE23" s="574"/>
      <c r="AF23" s="570"/>
      <c r="AG23"/>
      <c r="AH23" s="332"/>
    </row>
    <row r="24" spans="1:39" ht="19.149999999999999" customHeight="1">
      <c r="A24" s="300">
        <v>12</v>
      </c>
      <c r="B24" s="462" t="s">
        <v>55</v>
      </c>
      <c r="C24" s="397" t="s">
        <v>97</v>
      </c>
      <c r="D24" s="77">
        <f t="shared" si="0"/>
        <v>5</v>
      </c>
      <c r="E24" s="77">
        <f t="shared" si="0"/>
        <v>0</v>
      </c>
      <c r="F24" s="77">
        <f t="shared" si="0"/>
        <v>1</v>
      </c>
      <c r="G24" s="273">
        <f t="shared" si="1"/>
        <v>15</v>
      </c>
      <c r="H24" s="274">
        <f t="shared" si="2"/>
        <v>0</v>
      </c>
      <c r="I24" s="274">
        <f t="shared" si="3"/>
        <v>0</v>
      </c>
      <c r="J24" s="274">
        <f t="shared" si="4"/>
        <v>0</v>
      </c>
      <c r="K24" s="320">
        <f t="shared" si="5"/>
        <v>15</v>
      </c>
      <c r="L24" s="94"/>
      <c r="M24" s="284"/>
      <c r="N24" s="275"/>
      <c r="O24" s="276"/>
      <c r="P24" s="282"/>
      <c r="Q24" s="282"/>
      <c r="R24" s="277"/>
      <c r="S24" s="281">
        <v>5</v>
      </c>
      <c r="T24" s="94"/>
      <c r="U24" s="278">
        <v>1</v>
      </c>
      <c r="V24" s="276"/>
      <c r="W24" s="282"/>
      <c r="X24" s="282"/>
      <c r="Y24" s="277">
        <v>1</v>
      </c>
      <c r="Z24" s="281"/>
      <c r="AA24" s="94"/>
      <c r="AB24" s="278"/>
      <c r="AC24" s="276"/>
      <c r="AD24" s="283"/>
      <c r="AE24" s="282"/>
      <c r="AF24" s="279"/>
      <c r="AG24"/>
    </row>
    <row r="25" spans="1:39" ht="19.149999999999999" customHeight="1">
      <c r="A25" s="300">
        <v>13</v>
      </c>
      <c r="B25" s="280" t="s">
        <v>40</v>
      </c>
      <c r="C25" s="397" t="s">
        <v>97</v>
      </c>
      <c r="D25" s="77">
        <f t="shared" si="0"/>
        <v>20</v>
      </c>
      <c r="E25" s="77">
        <f t="shared" si="0"/>
        <v>0</v>
      </c>
      <c r="F25" s="77">
        <f t="shared" si="0"/>
        <v>1</v>
      </c>
      <c r="G25" s="273">
        <f t="shared" si="1"/>
        <v>15</v>
      </c>
      <c r="H25" s="274">
        <f t="shared" si="2"/>
        <v>0</v>
      </c>
      <c r="I25" s="274">
        <f t="shared" si="3"/>
        <v>0</v>
      </c>
      <c r="J25" s="274">
        <f t="shared" si="4"/>
        <v>0</v>
      </c>
      <c r="K25" s="320">
        <f t="shared" si="5"/>
        <v>15</v>
      </c>
      <c r="L25" s="163"/>
      <c r="M25" s="284"/>
      <c r="N25" s="275"/>
      <c r="O25" s="276"/>
      <c r="P25" s="282"/>
      <c r="Q25" s="282"/>
      <c r="R25" s="277"/>
      <c r="S25" s="281"/>
      <c r="T25" s="94"/>
      <c r="U25" s="278"/>
      <c r="V25" s="276"/>
      <c r="W25" s="282"/>
      <c r="X25" s="282"/>
      <c r="Y25" s="277"/>
      <c r="Z25" s="281">
        <v>20</v>
      </c>
      <c r="AA25" s="94"/>
      <c r="AB25" s="278">
        <v>1</v>
      </c>
      <c r="AC25" s="276"/>
      <c r="AD25" s="283"/>
      <c r="AE25" s="282"/>
      <c r="AF25" s="279">
        <v>1</v>
      </c>
      <c r="AG25"/>
    </row>
    <row r="26" spans="1:39" ht="19.149999999999999" customHeight="1" thickBot="1">
      <c r="A26" s="300">
        <v>14</v>
      </c>
      <c r="B26" s="280" t="s">
        <v>53</v>
      </c>
      <c r="C26" s="495" t="s">
        <v>24</v>
      </c>
      <c r="D26" s="77">
        <f t="shared" si="0"/>
        <v>1</v>
      </c>
      <c r="E26" s="77">
        <f t="shared" si="0"/>
        <v>0</v>
      </c>
      <c r="F26" s="77">
        <f t="shared" si="0"/>
        <v>1</v>
      </c>
      <c r="G26" s="273">
        <f t="shared" si="1"/>
        <v>15</v>
      </c>
      <c r="H26" s="274">
        <f t="shared" si="2"/>
        <v>0</v>
      </c>
      <c r="I26" s="274">
        <f t="shared" si="3"/>
        <v>15</v>
      </c>
      <c r="J26" s="274">
        <f t="shared" si="4"/>
        <v>0</v>
      </c>
      <c r="K26" s="320">
        <f t="shared" si="5"/>
        <v>0</v>
      </c>
      <c r="L26" s="319"/>
      <c r="M26" s="284"/>
      <c r="N26" s="275"/>
      <c r="O26" s="276"/>
      <c r="P26" s="282"/>
      <c r="Q26" s="282"/>
      <c r="R26" s="277"/>
      <c r="S26" s="281">
        <v>1</v>
      </c>
      <c r="T26" s="94"/>
      <c r="U26" s="278">
        <v>1</v>
      </c>
      <c r="V26" s="276"/>
      <c r="W26" s="282">
        <v>1</v>
      </c>
      <c r="X26" s="282"/>
      <c r="Y26" s="277"/>
      <c r="Z26" s="281"/>
      <c r="AA26" s="94"/>
      <c r="AB26" s="278"/>
      <c r="AC26" s="276"/>
      <c r="AD26" s="283"/>
      <c r="AE26" s="282"/>
      <c r="AF26" s="279"/>
      <c r="AG26"/>
    </row>
    <row r="27" spans="1:39" ht="21.95" customHeight="1" thickBot="1">
      <c r="A27" s="292"/>
      <c r="B27" s="293" t="s">
        <v>37</v>
      </c>
      <c r="C27" s="294">
        <f t="shared" ref="C27:AF27" si="6">SUM(C13:C26)</f>
        <v>0</v>
      </c>
      <c r="D27" s="295">
        <f t="shared" si="6"/>
        <v>47</v>
      </c>
      <c r="E27" s="295">
        <f t="shared" si="6"/>
        <v>2</v>
      </c>
      <c r="F27" s="295">
        <f t="shared" si="6"/>
        <v>21</v>
      </c>
      <c r="G27" s="295">
        <f t="shared" si="6"/>
        <v>405</v>
      </c>
      <c r="H27" s="295">
        <f t="shared" si="6"/>
        <v>180</v>
      </c>
      <c r="I27" s="295">
        <f t="shared" si="6"/>
        <v>60</v>
      </c>
      <c r="J27" s="295">
        <f t="shared" si="6"/>
        <v>60</v>
      </c>
      <c r="K27" s="295">
        <f t="shared" si="6"/>
        <v>105</v>
      </c>
      <c r="L27" s="295">
        <f t="shared" si="6"/>
        <v>11</v>
      </c>
      <c r="M27" s="325">
        <f t="shared" si="6"/>
        <v>2</v>
      </c>
      <c r="N27" s="295">
        <f t="shared" si="6"/>
        <v>6</v>
      </c>
      <c r="O27" s="295">
        <f t="shared" si="6"/>
        <v>5</v>
      </c>
      <c r="P27" s="295">
        <f t="shared" si="6"/>
        <v>3</v>
      </c>
      <c r="Q27" s="295">
        <f t="shared" si="6"/>
        <v>1</v>
      </c>
      <c r="R27" s="295">
        <f t="shared" si="6"/>
        <v>1</v>
      </c>
      <c r="S27" s="295">
        <f t="shared" si="6"/>
        <v>13</v>
      </c>
      <c r="T27" s="295">
        <f t="shared" si="6"/>
        <v>0</v>
      </c>
      <c r="U27" s="295">
        <f t="shared" si="6"/>
        <v>8</v>
      </c>
      <c r="V27" s="295">
        <f t="shared" si="6"/>
        <v>4</v>
      </c>
      <c r="W27" s="295">
        <f t="shared" si="6"/>
        <v>1</v>
      </c>
      <c r="X27" s="295">
        <f t="shared" si="6"/>
        <v>2</v>
      </c>
      <c r="Y27" s="295">
        <f t="shared" si="6"/>
        <v>5</v>
      </c>
      <c r="Z27" s="295">
        <f t="shared" si="6"/>
        <v>23</v>
      </c>
      <c r="AA27" s="295">
        <f t="shared" si="6"/>
        <v>0</v>
      </c>
      <c r="AB27" s="295">
        <f t="shared" si="6"/>
        <v>5</v>
      </c>
      <c r="AC27" s="295">
        <f t="shared" si="6"/>
        <v>3</v>
      </c>
      <c r="AD27" s="295">
        <f t="shared" si="6"/>
        <v>0</v>
      </c>
      <c r="AE27" s="295">
        <f t="shared" si="6"/>
        <v>1</v>
      </c>
      <c r="AF27" s="296">
        <f t="shared" si="6"/>
        <v>1</v>
      </c>
      <c r="AG27"/>
    </row>
    <row r="28" spans="1:39" ht="21.95" customHeight="1" thickBot="1">
      <c r="A28" s="301"/>
      <c r="B28" s="302" t="s">
        <v>33</v>
      </c>
      <c r="C28" s="303"/>
      <c r="D28" s="303"/>
      <c r="E28" s="303"/>
      <c r="F28" s="303"/>
      <c r="G28" s="303"/>
      <c r="H28" s="303"/>
      <c r="I28" s="303"/>
      <c r="J28" s="303"/>
      <c r="K28" s="303"/>
      <c r="L28" s="343"/>
      <c r="M28" s="304"/>
      <c r="N28" s="304"/>
      <c r="O28" s="670">
        <f>SUM(O27:R27)</f>
        <v>10</v>
      </c>
      <c r="P28" s="671"/>
      <c r="Q28" s="671"/>
      <c r="R28" s="672"/>
      <c r="S28" s="342"/>
      <c r="T28" s="304"/>
      <c r="U28" s="304"/>
      <c r="V28" s="670">
        <f>SUM(V27:Y27)</f>
        <v>12</v>
      </c>
      <c r="W28" s="671"/>
      <c r="X28" s="671"/>
      <c r="Y28" s="672"/>
      <c r="Z28" s="342"/>
      <c r="AA28" s="304"/>
      <c r="AB28" s="304"/>
      <c r="AC28" s="670">
        <f>SUM(AC27:AF27)</f>
        <v>5</v>
      </c>
      <c r="AD28" s="671"/>
      <c r="AE28" s="671"/>
      <c r="AF28" s="672"/>
      <c r="AG28"/>
    </row>
    <row r="29" spans="1:39" ht="21.95" customHeight="1" thickBot="1">
      <c r="A29" s="305"/>
      <c r="B29" s="302" t="s">
        <v>38</v>
      </c>
      <c r="C29" s="158"/>
      <c r="D29" s="158"/>
      <c r="E29" s="158"/>
      <c r="F29" s="158"/>
      <c r="G29" s="158"/>
      <c r="H29" s="306"/>
      <c r="I29" s="158"/>
      <c r="J29" s="158"/>
      <c r="K29" s="158"/>
      <c r="L29" s="307"/>
      <c r="M29" s="307"/>
      <c r="N29" s="307"/>
      <c r="O29" s="670">
        <f>15*SUM(O28:R28)</f>
        <v>150</v>
      </c>
      <c r="P29" s="671"/>
      <c r="Q29" s="671"/>
      <c r="R29" s="672"/>
      <c r="S29" s="306"/>
      <c r="T29" s="306"/>
      <c r="U29" s="306"/>
      <c r="V29" s="670">
        <f>15*SUM(V28:Y28)</f>
        <v>180</v>
      </c>
      <c r="W29" s="671"/>
      <c r="X29" s="671"/>
      <c r="Y29" s="672"/>
      <c r="Z29" s="307"/>
      <c r="AA29" s="307"/>
      <c r="AB29" s="307"/>
      <c r="AC29" s="670">
        <f>15*SUM(AC28:AF28)</f>
        <v>75</v>
      </c>
      <c r="AD29" s="671"/>
      <c r="AE29" s="671"/>
      <c r="AF29" s="672"/>
      <c r="AG29"/>
    </row>
    <row r="30" spans="1:39">
      <c r="A30" s="251"/>
      <c r="B30" s="251"/>
      <c r="C30" s="253"/>
      <c r="D30" s="253"/>
      <c r="E30" s="251"/>
      <c r="F30" s="251"/>
      <c r="G30" s="251"/>
      <c r="H30" s="251"/>
      <c r="I30" s="308"/>
      <c r="J30" s="251"/>
      <c r="K30" s="341"/>
      <c r="L30" s="251"/>
      <c r="M30" s="309"/>
      <c r="N30" s="251"/>
      <c r="O30" s="251"/>
      <c r="P30" s="341"/>
      <c r="Q30" s="251"/>
      <c r="R30" s="251"/>
      <c r="S30" s="251"/>
      <c r="T30" s="251"/>
      <c r="U30" s="251"/>
      <c r="V30" s="251"/>
      <c r="W30" s="341"/>
      <c r="X30" s="251"/>
      <c r="Y30" s="251"/>
      <c r="Z30" s="251"/>
      <c r="AA30" s="251"/>
      <c r="AB30" s="251"/>
      <c r="AC30" s="309"/>
      <c r="AD30" s="341"/>
      <c r="AE30" s="251"/>
      <c r="AF30" s="251"/>
    </row>
    <row r="31" spans="1:39" s="15" customFormat="1" ht="18">
      <c r="A31" s="310"/>
      <c r="B31" s="311"/>
      <c r="C31" s="312"/>
      <c r="D31" s="312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  <c r="AD31" s="310"/>
      <c r="AE31" s="310"/>
      <c r="AF31" s="310"/>
    </row>
    <row r="32" spans="1:39">
      <c r="A32" s="251"/>
      <c r="B32" s="251"/>
      <c r="C32" s="253"/>
      <c r="D32" s="253"/>
      <c r="E32" s="251"/>
      <c r="F32" s="251"/>
      <c r="G32" s="251"/>
      <c r="H32" s="251"/>
      <c r="I32" s="251"/>
      <c r="J32" s="251"/>
      <c r="K32" s="251"/>
      <c r="L32" s="251"/>
      <c r="M32" s="309"/>
      <c r="N32" s="251"/>
      <c r="O32" s="251"/>
      <c r="P32" s="251"/>
      <c r="Q32" s="251"/>
      <c r="R32" s="251"/>
      <c r="S32" s="251"/>
      <c r="T32" s="251"/>
      <c r="U32" s="251"/>
      <c r="V32" s="251"/>
      <c r="W32" s="251"/>
      <c r="X32" s="251"/>
      <c r="Y32" s="251"/>
      <c r="Z32" s="251"/>
      <c r="AA32" s="251"/>
      <c r="AB32" s="251"/>
      <c r="AC32" s="309"/>
      <c r="AD32" s="251"/>
      <c r="AE32" s="251"/>
      <c r="AF32" s="251"/>
    </row>
  </sheetData>
  <mergeCells count="18">
    <mergeCell ref="B5:AA5"/>
    <mergeCell ref="B6:AB6"/>
    <mergeCell ref="C8:C11"/>
    <mergeCell ref="D8:D11"/>
    <mergeCell ref="E8:E11"/>
    <mergeCell ref="F8:F11"/>
    <mergeCell ref="G8:K8"/>
    <mergeCell ref="M8:Q8"/>
    <mergeCell ref="S8:Y8"/>
    <mergeCell ref="AA8:AE8"/>
    <mergeCell ref="G9:G11"/>
    <mergeCell ref="H9:K9"/>
    <mergeCell ref="V28:Y28"/>
    <mergeCell ref="AC28:AF28"/>
    <mergeCell ref="O29:R29"/>
    <mergeCell ref="V29:Y29"/>
    <mergeCell ref="AC29:AF29"/>
    <mergeCell ref="O28:R28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5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>
    <tabColor indexed="57"/>
  </sheetPr>
  <dimension ref="A1:AN32"/>
  <sheetViews>
    <sheetView showGridLines="0" showZeros="0" topLeftCell="A9" zoomScale="70" zoomScaleNormal="70" workbookViewId="0">
      <pane xSplit="7" topLeftCell="H1" activePane="topRight" state="frozenSplit"/>
      <selection activeCell="F31" sqref="F31"/>
      <selection pane="topRight" activeCell="B17" sqref="B17"/>
    </sheetView>
  </sheetViews>
  <sheetFormatPr defaultRowHeight="15"/>
  <cols>
    <col min="1" max="1" width="5.42578125" style="2" customWidth="1"/>
    <col min="2" max="2" width="36.140625" style="2" customWidth="1"/>
    <col min="3" max="3" width="12.5703125" style="5" customWidth="1"/>
    <col min="4" max="4" width="5.140625" style="5" customWidth="1"/>
    <col min="5" max="5" width="4.7109375" style="2" customWidth="1"/>
    <col min="6" max="6" width="4.42578125" style="2" customWidth="1"/>
    <col min="7" max="9" width="5.7109375" style="2" customWidth="1"/>
    <col min="10" max="10" width="5.42578125" style="2" customWidth="1"/>
    <col min="11" max="11" width="5.85546875" style="2" customWidth="1"/>
    <col min="12" max="12" width="4.7109375" style="2" customWidth="1"/>
    <col min="13" max="13" width="6" style="81" customWidth="1"/>
    <col min="14" max="15" width="3.7109375" style="2" customWidth="1"/>
    <col min="16" max="16" width="6" style="2" customWidth="1"/>
    <col min="17" max="18" width="3.7109375" style="2" customWidth="1"/>
    <col min="19" max="19" width="5.140625" style="2" customWidth="1"/>
    <col min="20" max="21" width="3.7109375" style="2" customWidth="1"/>
    <col min="22" max="22" width="4.5703125" style="2" customWidth="1"/>
    <col min="23" max="23" width="4.85546875" style="2" customWidth="1"/>
    <col min="24" max="25" width="3.7109375" style="2" customWidth="1"/>
    <col min="26" max="26" width="4.85546875" style="2" customWidth="1"/>
    <col min="27" max="27" width="3.7109375" style="2" customWidth="1"/>
    <col min="28" max="28" width="3.140625" style="2" customWidth="1"/>
    <col min="29" max="29" width="5.140625" style="81" customWidth="1"/>
    <col min="30" max="30" width="5.42578125" style="2" customWidth="1"/>
    <col min="31" max="32" width="3.7109375" style="2" customWidth="1"/>
    <col min="33" max="33" width="4.42578125" style="2" customWidth="1"/>
    <col min="34" max="37" width="9.140625" style="2" customWidth="1"/>
    <col min="38" max="38" width="38.42578125" customWidth="1"/>
    <col min="39" max="39" width="28.42578125" customWidth="1"/>
    <col min="40" max="40" width="9.140625" customWidth="1"/>
    <col min="41" max="16384" width="9.140625" style="2"/>
  </cols>
  <sheetData>
    <row r="1" spans="1:40" ht="22.7" customHeight="1">
      <c r="A1" s="108" t="s">
        <v>2</v>
      </c>
      <c r="B1" s="109"/>
      <c r="C1" s="110"/>
      <c r="D1" s="81"/>
      <c r="G1" s="12"/>
      <c r="K1" s="1" t="s">
        <v>3</v>
      </c>
      <c r="L1" s="1"/>
      <c r="M1" s="1"/>
      <c r="O1" s="98" t="s">
        <v>66</v>
      </c>
      <c r="P1" s="84"/>
      <c r="Q1" s="98"/>
      <c r="R1" s="85"/>
      <c r="S1" s="85"/>
      <c r="T1" s="85"/>
      <c r="U1" s="85"/>
      <c r="V1" s="85"/>
      <c r="W1" s="85"/>
      <c r="X1" s="98"/>
      <c r="Y1" s="85"/>
      <c r="Z1" s="4"/>
      <c r="AA1" s="4"/>
      <c r="AB1" s="4"/>
      <c r="AC1" s="120"/>
      <c r="AD1" s="4"/>
      <c r="AE1" s="4"/>
      <c r="AF1" s="4"/>
      <c r="AG1" s="4"/>
    </row>
    <row r="2" spans="1:40" ht="24" customHeight="1">
      <c r="A2" s="108" t="str">
        <f>'Og-mgr'!A2</f>
        <v>WYDZIAŁ INŻYNIERII TRANSPORTU</v>
      </c>
      <c r="B2" s="109"/>
      <c r="C2" s="110"/>
      <c r="D2" s="81"/>
      <c r="G2" s="79"/>
      <c r="H2" s="79"/>
      <c r="I2" s="79"/>
      <c r="K2" s="1"/>
      <c r="L2" s="1"/>
      <c r="M2" s="1"/>
      <c r="O2" s="140"/>
      <c r="P2" s="13"/>
      <c r="Q2" s="13"/>
      <c r="R2" s="13"/>
      <c r="S2" s="13"/>
      <c r="T2" s="13"/>
      <c r="U2" s="13"/>
      <c r="V2" s="13"/>
      <c r="W2" s="117"/>
      <c r="X2" s="117"/>
      <c r="Y2" s="10"/>
      <c r="Z2" s="10"/>
      <c r="AA2" s="10"/>
      <c r="AB2" s="10"/>
      <c r="AC2" s="10"/>
      <c r="AD2" s="13"/>
      <c r="AE2" s="118"/>
      <c r="AF2" s="18"/>
      <c r="AG2" s="19"/>
    </row>
    <row r="3" spans="1:40" ht="23.25" customHeight="1">
      <c r="A3" s="108"/>
      <c r="B3" s="109"/>
      <c r="C3" s="110"/>
      <c r="D3" s="81"/>
      <c r="G3" s="12"/>
      <c r="H3" s="12"/>
      <c r="I3" s="12"/>
      <c r="J3" s="12"/>
      <c r="K3" s="12"/>
      <c r="L3" s="12"/>
      <c r="M3" s="12"/>
      <c r="O3" s="67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7"/>
      <c r="AE3" s="118"/>
      <c r="AF3" s="67"/>
      <c r="AG3" s="13"/>
    </row>
    <row r="4" spans="1:40" ht="21.75" customHeight="1">
      <c r="B4" s="80"/>
      <c r="C4" s="80"/>
      <c r="D4" s="88"/>
      <c r="E4" s="80"/>
      <c r="F4" s="80"/>
      <c r="G4" s="80"/>
      <c r="M4" s="2"/>
      <c r="O4" s="117"/>
      <c r="P4" s="17"/>
      <c r="Q4" s="17"/>
      <c r="R4" s="17"/>
      <c r="S4" s="17"/>
      <c r="T4" s="17"/>
      <c r="U4" s="17"/>
      <c r="V4" s="17"/>
      <c r="W4" s="17"/>
      <c r="X4" s="17"/>
      <c r="Y4" s="119"/>
      <c r="Z4" s="17"/>
      <c r="AA4" s="17"/>
      <c r="AB4" s="17"/>
      <c r="AC4" s="17"/>
      <c r="AD4" s="13"/>
      <c r="AE4" s="118"/>
    </row>
    <row r="5" spans="1:40" ht="20.25">
      <c r="B5" s="674" t="s">
        <v>125</v>
      </c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18"/>
      <c r="AC5" s="19"/>
      <c r="AD5" s="19"/>
      <c r="AE5" s="20"/>
      <c r="AF5" s="20"/>
    </row>
    <row r="6" spans="1:40" ht="20.25">
      <c r="A6" s="116" t="s">
        <v>30</v>
      </c>
      <c r="B6" s="674" t="s">
        <v>63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G6" s="116"/>
    </row>
    <row r="7" spans="1:40" ht="15.75">
      <c r="B7" s="92"/>
      <c r="C7" s="82"/>
      <c r="D7" s="82"/>
      <c r="F7" s="1"/>
      <c r="G7" s="21"/>
      <c r="H7" s="22"/>
      <c r="I7" s="21"/>
      <c r="J7" s="21"/>
      <c r="K7" s="21"/>
      <c r="L7" s="21"/>
      <c r="M7" s="48"/>
      <c r="N7" s="21"/>
      <c r="O7" s="21"/>
      <c r="P7" s="21"/>
      <c r="Q7" s="21"/>
      <c r="R7" s="16"/>
      <c r="S7" s="16"/>
      <c r="T7" s="21"/>
      <c r="U7" s="23"/>
      <c r="V7" s="3"/>
      <c r="W7" s="12"/>
      <c r="X7" s="12"/>
      <c r="Y7" s="12"/>
      <c r="AG7" s="20"/>
    </row>
    <row r="8" spans="1:40" ht="17.45" customHeight="1">
      <c r="A8" s="24"/>
      <c r="B8" s="25"/>
      <c r="C8" s="649" t="s">
        <v>23</v>
      </c>
      <c r="D8" s="652" t="s">
        <v>28</v>
      </c>
      <c r="E8" s="655" t="s">
        <v>26</v>
      </c>
      <c r="F8" s="649" t="s">
        <v>27</v>
      </c>
      <c r="G8" s="658" t="s">
        <v>4</v>
      </c>
      <c r="H8" s="659"/>
      <c r="I8" s="659"/>
      <c r="J8" s="659"/>
      <c r="K8" s="660"/>
      <c r="L8" s="26"/>
      <c r="M8" s="646" t="s">
        <v>29</v>
      </c>
      <c r="N8" s="646"/>
      <c r="O8" s="646"/>
      <c r="P8" s="646"/>
      <c r="Q8" s="646"/>
      <c r="R8" s="49"/>
      <c r="S8" s="675" t="s">
        <v>29</v>
      </c>
      <c r="T8" s="646"/>
      <c r="U8" s="646"/>
      <c r="V8" s="646"/>
      <c r="W8" s="646"/>
      <c r="X8" s="646"/>
      <c r="Y8" s="676"/>
      <c r="Z8" s="26"/>
      <c r="AA8" s="646" t="s">
        <v>29</v>
      </c>
      <c r="AB8" s="646"/>
      <c r="AC8" s="646"/>
      <c r="AD8" s="646"/>
      <c r="AE8" s="646"/>
      <c r="AF8" s="49"/>
      <c r="AG8"/>
    </row>
    <row r="9" spans="1:40" ht="19.5" customHeight="1">
      <c r="A9" s="27"/>
      <c r="B9" s="28"/>
      <c r="C9" s="650"/>
      <c r="D9" s="653"/>
      <c r="E9" s="656"/>
      <c r="F9" s="650"/>
      <c r="G9" s="661" t="s">
        <v>7</v>
      </c>
      <c r="H9" s="640" t="s">
        <v>5</v>
      </c>
      <c r="I9" s="641"/>
      <c r="J9" s="641"/>
      <c r="K9" s="642"/>
      <c r="L9" s="52"/>
      <c r="M9" s="52"/>
      <c r="N9" s="52"/>
      <c r="O9" s="52"/>
      <c r="P9" s="52" t="s">
        <v>13</v>
      </c>
      <c r="Q9" s="52"/>
      <c r="R9" s="53"/>
      <c r="S9" s="52"/>
      <c r="T9" s="52"/>
      <c r="U9" s="52"/>
      <c r="V9" s="52"/>
      <c r="W9" s="52" t="s">
        <v>14</v>
      </c>
      <c r="X9" s="52"/>
      <c r="Y9" s="53"/>
      <c r="Z9" s="52"/>
      <c r="AA9" s="52"/>
      <c r="AB9" s="52"/>
      <c r="AC9" s="52"/>
      <c r="AD9" s="52" t="s">
        <v>15</v>
      </c>
      <c r="AE9" s="50"/>
      <c r="AF9" s="51"/>
      <c r="AG9"/>
    </row>
    <row r="10" spans="1:40" ht="15.75">
      <c r="A10" s="27" t="s">
        <v>0</v>
      </c>
      <c r="B10" s="58" t="s">
        <v>6</v>
      </c>
      <c r="C10" s="650"/>
      <c r="D10" s="653"/>
      <c r="E10" s="656"/>
      <c r="F10" s="650"/>
      <c r="G10" s="662"/>
      <c r="H10" s="104" t="s">
        <v>8</v>
      </c>
      <c r="I10" s="102" t="s">
        <v>9</v>
      </c>
      <c r="J10" s="102" t="s">
        <v>10</v>
      </c>
      <c r="K10" s="103" t="s">
        <v>11</v>
      </c>
      <c r="L10" s="31"/>
      <c r="M10" s="29" t="s">
        <v>12</v>
      </c>
      <c r="N10" s="30"/>
      <c r="O10" s="31"/>
      <c r="P10" s="32"/>
      <c r="Q10" s="31"/>
      <c r="R10" s="33"/>
      <c r="S10" s="31"/>
      <c r="T10" s="34" t="s">
        <v>12</v>
      </c>
      <c r="U10" s="35"/>
      <c r="V10" s="31"/>
      <c r="W10" s="32"/>
      <c r="X10" s="31"/>
      <c r="Y10" s="33"/>
      <c r="Z10" s="31"/>
      <c r="AA10" s="34" t="s">
        <v>12</v>
      </c>
      <c r="AB10" s="35"/>
      <c r="AC10" s="31"/>
      <c r="AD10" s="32"/>
      <c r="AE10" s="31"/>
      <c r="AF10" s="33"/>
      <c r="AG10"/>
    </row>
    <row r="11" spans="1:40" ht="30.75">
      <c r="A11" s="36"/>
      <c r="B11" s="37"/>
      <c r="C11" s="651"/>
      <c r="D11" s="654"/>
      <c r="E11" s="657"/>
      <c r="F11" s="651"/>
      <c r="G11" s="663"/>
      <c r="H11" s="201" t="s">
        <v>16</v>
      </c>
      <c r="I11" s="202" t="s">
        <v>1</v>
      </c>
      <c r="J11" s="202" t="s">
        <v>17</v>
      </c>
      <c r="K11" s="203" t="s">
        <v>18</v>
      </c>
      <c r="L11" s="204" t="s">
        <v>28</v>
      </c>
      <c r="M11" s="202" t="s">
        <v>19</v>
      </c>
      <c r="N11" s="205" t="s">
        <v>20</v>
      </c>
      <c r="O11" s="206" t="s">
        <v>16</v>
      </c>
      <c r="P11" s="207" t="s">
        <v>1</v>
      </c>
      <c r="Q11" s="208" t="s">
        <v>17</v>
      </c>
      <c r="R11" s="203" t="s">
        <v>18</v>
      </c>
      <c r="S11" s="204" t="s">
        <v>28</v>
      </c>
      <c r="T11" s="202" t="s">
        <v>19</v>
      </c>
      <c r="U11" s="205" t="s">
        <v>20</v>
      </c>
      <c r="V11" s="209" t="s">
        <v>16</v>
      </c>
      <c r="W11" s="208" t="s">
        <v>1</v>
      </c>
      <c r="X11" s="208" t="s">
        <v>17</v>
      </c>
      <c r="Y11" s="203" t="s">
        <v>18</v>
      </c>
      <c r="Z11" s="204" t="s">
        <v>28</v>
      </c>
      <c r="AA11" s="202" t="s">
        <v>19</v>
      </c>
      <c r="AB11" s="205" t="s">
        <v>20</v>
      </c>
      <c r="AC11" s="209" t="s">
        <v>16</v>
      </c>
      <c r="AD11" s="208" t="s">
        <v>1</v>
      </c>
      <c r="AE11" s="208" t="s">
        <v>17</v>
      </c>
      <c r="AF11" s="56" t="s">
        <v>18</v>
      </c>
      <c r="AG11"/>
    </row>
    <row r="12" spans="1:40" ht="18">
      <c r="A12" s="123" t="s">
        <v>130</v>
      </c>
      <c r="B12" s="97"/>
      <c r="C12" s="38"/>
      <c r="D12" s="83"/>
      <c r="E12" s="8"/>
      <c r="F12" s="8"/>
      <c r="G12" s="8"/>
      <c r="H12" s="8"/>
      <c r="I12" s="8"/>
      <c r="J12" s="8"/>
      <c r="K12" s="8"/>
      <c r="L12" s="91"/>
      <c r="M12" s="39"/>
      <c r="N12" s="40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  <c r="AG12"/>
    </row>
    <row r="13" spans="1:40" s="10" customFormat="1" ht="19.149999999999999" customHeight="1">
      <c r="A13" s="620">
        <v>1</v>
      </c>
      <c r="B13" s="594" t="s">
        <v>98</v>
      </c>
      <c r="C13" s="438" t="s">
        <v>94</v>
      </c>
      <c r="D13" s="621">
        <f>L13+S13+Z13</f>
        <v>2</v>
      </c>
      <c r="E13" s="622">
        <f>M13+T13+AA13</f>
        <v>0</v>
      </c>
      <c r="F13" s="622">
        <f>N13+U13+AB13</f>
        <v>2</v>
      </c>
      <c r="G13" s="623">
        <f t="shared" ref="G13:G27" si="0">SUM(H13:K13)</f>
        <v>30</v>
      </c>
      <c r="H13" s="624">
        <f>15*SUM(O13,V13,AC13)</f>
        <v>15</v>
      </c>
      <c r="I13" s="439">
        <f>15*SUM(P13,W13,AD13)</f>
        <v>0</v>
      </c>
      <c r="J13" s="439">
        <f>15*SUM(Q13,X13,AE13)</f>
        <v>15</v>
      </c>
      <c r="K13" s="439">
        <f>15*SUM(R13,Y13,AF13)</f>
        <v>0</v>
      </c>
      <c r="L13" s="562">
        <v>2</v>
      </c>
      <c r="M13" s="557"/>
      <c r="N13" s="558">
        <v>2</v>
      </c>
      <c r="O13" s="559">
        <v>1</v>
      </c>
      <c r="P13" s="560"/>
      <c r="Q13" s="560">
        <v>1</v>
      </c>
      <c r="R13" s="561"/>
      <c r="S13" s="562"/>
      <c r="T13" s="563"/>
      <c r="U13" s="564"/>
      <c r="V13" s="565"/>
      <c r="W13" s="566"/>
      <c r="X13" s="566"/>
      <c r="Y13" s="567"/>
      <c r="Z13" s="562"/>
      <c r="AA13" s="568"/>
      <c r="AB13" s="569"/>
      <c r="AC13" s="565"/>
      <c r="AD13" s="566"/>
      <c r="AE13" s="566"/>
      <c r="AF13" s="570"/>
      <c r="AG13" s="130"/>
      <c r="AL13"/>
      <c r="AM13"/>
      <c r="AN13"/>
    </row>
    <row r="14" spans="1:40" s="10" customFormat="1" ht="19.149999999999999" customHeight="1">
      <c r="A14" s="620">
        <v>2</v>
      </c>
      <c r="B14" s="461" t="s">
        <v>99</v>
      </c>
      <c r="C14" s="438" t="s">
        <v>22</v>
      </c>
      <c r="D14" s="621">
        <f t="shared" ref="D14:D27" si="1">L14+S14+Z14</f>
        <v>2</v>
      </c>
      <c r="E14" s="622">
        <f t="shared" ref="E14:E27" si="2">M14+T14+AA14</f>
        <v>0</v>
      </c>
      <c r="F14" s="622">
        <f t="shared" ref="F14:F27" si="3">N14+U14+AB14</f>
        <v>2</v>
      </c>
      <c r="G14" s="623">
        <f t="shared" si="0"/>
        <v>30</v>
      </c>
      <c r="H14" s="624">
        <f t="shared" ref="H14:H22" si="4">15*SUM(O14,V14,AC14)</f>
        <v>15</v>
      </c>
      <c r="I14" s="439">
        <f t="shared" ref="I14:I22" si="5">15*SUM(P14,W14,AD14)</f>
        <v>15</v>
      </c>
      <c r="J14" s="439">
        <f t="shared" ref="J14:J22" si="6">15*SUM(Q14,X14,AE14)</f>
        <v>0</v>
      </c>
      <c r="K14" s="439">
        <f t="shared" ref="K14:K22" si="7">15*SUM(R14,Y14,AF14)</f>
        <v>0</v>
      </c>
      <c r="L14" s="572">
        <v>2</v>
      </c>
      <c r="M14" s="563"/>
      <c r="N14" s="571">
        <v>2</v>
      </c>
      <c r="O14" s="559">
        <v>1</v>
      </c>
      <c r="P14" s="560">
        <v>1</v>
      </c>
      <c r="Q14" s="560"/>
      <c r="R14" s="561"/>
      <c r="S14" s="572"/>
      <c r="T14" s="563"/>
      <c r="U14" s="564"/>
      <c r="V14" s="573"/>
      <c r="W14" s="574"/>
      <c r="X14" s="574"/>
      <c r="Y14" s="567"/>
      <c r="Z14" s="572"/>
      <c r="AA14" s="568"/>
      <c r="AB14" s="569"/>
      <c r="AC14" s="559"/>
      <c r="AD14" s="560"/>
      <c r="AE14" s="560"/>
      <c r="AF14" s="561"/>
      <c r="AG14" s="130"/>
      <c r="AL14"/>
      <c r="AM14"/>
      <c r="AN14"/>
    </row>
    <row r="15" spans="1:40" s="10" customFormat="1" ht="31.15" customHeight="1">
      <c r="A15" s="620">
        <v>3</v>
      </c>
      <c r="B15" s="461" t="s">
        <v>132</v>
      </c>
      <c r="C15" s="438" t="s">
        <v>94</v>
      </c>
      <c r="D15" s="621">
        <f t="shared" si="1"/>
        <v>1</v>
      </c>
      <c r="E15" s="622">
        <f t="shared" si="2"/>
        <v>0</v>
      </c>
      <c r="F15" s="622">
        <f t="shared" si="3"/>
        <v>1</v>
      </c>
      <c r="G15" s="623">
        <f t="shared" si="0"/>
        <v>15</v>
      </c>
      <c r="H15" s="624">
        <f t="shared" si="4"/>
        <v>15</v>
      </c>
      <c r="I15" s="439">
        <f t="shared" si="5"/>
        <v>0</v>
      </c>
      <c r="J15" s="439">
        <f t="shared" si="6"/>
        <v>0</v>
      </c>
      <c r="K15" s="439">
        <f t="shared" si="7"/>
        <v>0</v>
      </c>
      <c r="L15" s="572">
        <v>1</v>
      </c>
      <c r="M15" s="568"/>
      <c r="N15" s="571">
        <v>1</v>
      </c>
      <c r="O15" s="559">
        <v>1</v>
      </c>
      <c r="P15" s="560"/>
      <c r="Q15" s="560"/>
      <c r="R15" s="561"/>
      <c r="S15" s="572"/>
      <c r="T15" s="568"/>
      <c r="U15" s="569"/>
      <c r="V15" s="575"/>
      <c r="W15" s="566"/>
      <c r="X15" s="566"/>
      <c r="Y15" s="576"/>
      <c r="Z15" s="572"/>
      <c r="AA15" s="568"/>
      <c r="AB15" s="569"/>
      <c r="AC15" s="559"/>
      <c r="AD15" s="560"/>
      <c r="AE15" s="560"/>
      <c r="AF15" s="561"/>
      <c r="AG15" s="130"/>
      <c r="AL15"/>
      <c r="AM15"/>
      <c r="AN15"/>
    </row>
    <row r="16" spans="1:40" s="10" customFormat="1" ht="37.9" customHeight="1">
      <c r="A16" s="620">
        <v>4</v>
      </c>
      <c r="B16" s="461" t="s">
        <v>131</v>
      </c>
      <c r="C16" s="438" t="s">
        <v>94</v>
      </c>
      <c r="D16" s="621">
        <f t="shared" si="1"/>
        <v>5</v>
      </c>
      <c r="E16" s="622">
        <f t="shared" si="2"/>
        <v>0</v>
      </c>
      <c r="F16" s="622">
        <f t="shared" si="3"/>
        <v>3</v>
      </c>
      <c r="G16" s="623">
        <f t="shared" si="0"/>
        <v>60</v>
      </c>
      <c r="H16" s="624">
        <f t="shared" si="4"/>
        <v>30</v>
      </c>
      <c r="I16" s="439">
        <f t="shared" si="5"/>
        <v>0</v>
      </c>
      <c r="J16" s="439">
        <f t="shared" si="6"/>
        <v>30</v>
      </c>
      <c r="K16" s="439">
        <f t="shared" si="7"/>
        <v>0</v>
      </c>
      <c r="L16" s="572">
        <v>3</v>
      </c>
      <c r="M16" s="563"/>
      <c r="N16" s="571">
        <v>2</v>
      </c>
      <c r="O16" s="559">
        <v>1</v>
      </c>
      <c r="P16" s="560"/>
      <c r="Q16" s="560">
        <v>1</v>
      </c>
      <c r="R16" s="561"/>
      <c r="S16" s="572">
        <v>2</v>
      </c>
      <c r="T16" s="563"/>
      <c r="U16" s="564" t="s">
        <v>68</v>
      </c>
      <c r="V16" s="565">
        <v>1</v>
      </c>
      <c r="W16" s="574"/>
      <c r="X16" s="574">
        <v>1</v>
      </c>
      <c r="Y16" s="567"/>
      <c r="Z16" s="572"/>
      <c r="AA16" s="568"/>
      <c r="AB16" s="569"/>
      <c r="AC16" s="559"/>
      <c r="AD16" s="560"/>
      <c r="AE16" s="560"/>
      <c r="AF16" s="561"/>
      <c r="AG16" s="130"/>
      <c r="AL16"/>
      <c r="AM16"/>
      <c r="AN16"/>
    </row>
    <row r="17" spans="1:40" s="10" customFormat="1" ht="51" customHeight="1">
      <c r="A17" s="620">
        <v>5</v>
      </c>
      <c r="B17" s="461" t="s">
        <v>100</v>
      </c>
      <c r="C17" s="438" t="s">
        <v>93</v>
      </c>
      <c r="D17" s="621">
        <f t="shared" si="1"/>
        <v>2</v>
      </c>
      <c r="E17" s="622">
        <f t="shared" si="2"/>
        <v>0</v>
      </c>
      <c r="F17" s="622">
        <f t="shared" si="3"/>
        <v>2</v>
      </c>
      <c r="G17" s="623">
        <f t="shared" si="0"/>
        <v>30</v>
      </c>
      <c r="H17" s="624">
        <f t="shared" si="4"/>
        <v>15</v>
      </c>
      <c r="I17" s="439">
        <f t="shared" si="5"/>
        <v>0</v>
      </c>
      <c r="J17" s="439">
        <f t="shared" si="6"/>
        <v>0</v>
      </c>
      <c r="K17" s="439">
        <f t="shared" si="7"/>
        <v>15</v>
      </c>
      <c r="L17" s="572"/>
      <c r="M17" s="563"/>
      <c r="N17" s="571"/>
      <c r="O17" s="559"/>
      <c r="P17" s="560"/>
      <c r="Q17" s="560"/>
      <c r="R17" s="561"/>
      <c r="S17" s="572">
        <v>2</v>
      </c>
      <c r="T17" s="563"/>
      <c r="U17" s="564" t="s">
        <v>64</v>
      </c>
      <c r="V17" s="559">
        <v>1</v>
      </c>
      <c r="W17" s="560"/>
      <c r="X17" s="560"/>
      <c r="Y17" s="561">
        <v>1</v>
      </c>
      <c r="Z17" s="572"/>
      <c r="AA17" s="568"/>
      <c r="AB17" s="569"/>
      <c r="AC17" s="559"/>
      <c r="AD17" s="560"/>
      <c r="AE17" s="560"/>
      <c r="AF17" s="561"/>
      <c r="AG17" s="130"/>
      <c r="AL17"/>
      <c r="AM17"/>
      <c r="AN17"/>
    </row>
    <row r="18" spans="1:40" s="10" customFormat="1" ht="19.149999999999999" customHeight="1">
      <c r="A18" s="620">
        <v>6</v>
      </c>
      <c r="B18" s="461" t="s">
        <v>67</v>
      </c>
      <c r="C18" s="438" t="s">
        <v>22</v>
      </c>
      <c r="D18" s="621">
        <f t="shared" si="1"/>
        <v>1</v>
      </c>
      <c r="E18" s="622">
        <f t="shared" si="2"/>
        <v>0</v>
      </c>
      <c r="F18" s="622">
        <f t="shared" si="3"/>
        <v>2</v>
      </c>
      <c r="G18" s="623">
        <f t="shared" si="0"/>
        <v>30</v>
      </c>
      <c r="H18" s="624">
        <f t="shared" si="4"/>
        <v>15</v>
      </c>
      <c r="I18" s="439">
        <f t="shared" si="5"/>
        <v>0</v>
      </c>
      <c r="J18" s="439">
        <f t="shared" si="6"/>
        <v>0</v>
      </c>
      <c r="K18" s="439">
        <f t="shared" si="7"/>
        <v>15</v>
      </c>
      <c r="L18" s="572"/>
      <c r="M18" s="568"/>
      <c r="N18" s="571"/>
      <c r="O18" s="559"/>
      <c r="P18" s="560"/>
      <c r="Q18" s="560"/>
      <c r="R18" s="561"/>
      <c r="S18" s="572">
        <v>1</v>
      </c>
      <c r="T18" s="563"/>
      <c r="U18" s="564" t="s">
        <v>64</v>
      </c>
      <c r="V18" s="559">
        <v>1</v>
      </c>
      <c r="W18" s="560"/>
      <c r="X18" s="560"/>
      <c r="Y18" s="561">
        <v>1</v>
      </c>
      <c r="Z18" s="572"/>
      <c r="AA18" s="568"/>
      <c r="AB18" s="569"/>
      <c r="AC18" s="559"/>
      <c r="AD18" s="560"/>
      <c r="AE18" s="560"/>
      <c r="AF18" s="561"/>
      <c r="AG18" s="130"/>
      <c r="AL18"/>
      <c r="AM18"/>
      <c r="AN18"/>
    </row>
    <row r="19" spans="1:40" s="10" customFormat="1" ht="19.149999999999999" customHeight="1">
      <c r="A19" s="620">
        <v>7</v>
      </c>
      <c r="B19" s="461" t="s">
        <v>101</v>
      </c>
      <c r="C19" s="438" t="s">
        <v>103</v>
      </c>
      <c r="D19" s="621">
        <f t="shared" si="1"/>
        <v>1</v>
      </c>
      <c r="E19" s="622">
        <f t="shared" si="2"/>
        <v>0</v>
      </c>
      <c r="F19" s="622">
        <f t="shared" si="3"/>
        <v>2</v>
      </c>
      <c r="G19" s="623">
        <f t="shared" si="0"/>
        <v>30</v>
      </c>
      <c r="H19" s="624">
        <f t="shared" si="4"/>
        <v>15</v>
      </c>
      <c r="I19" s="439">
        <f t="shared" si="5"/>
        <v>0</v>
      </c>
      <c r="J19" s="439">
        <f t="shared" si="6"/>
        <v>15</v>
      </c>
      <c r="K19" s="439">
        <f t="shared" si="7"/>
        <v>0</v>
      </c>
      <c r="L19" s="572"/>
      <c r="M19" s="563"/>
      <c r="N19" s="571"/>
      <c r="O19" s="559"/>
      <c r="P19" s="560"/>
      <c r="Q19" s="560"/>
      <c r="R19" s="561"/>
      <c r="S19" s="572">
        <v>1</v>
      </c>
      <c r="T19" s="563"/>
      <c r="U19" s="564" t="s">
        <v>64</v>
      </c>
      <c r="V19" s="559">
        <v>1</v>
      </c>
      <c r="W19" s="560"/>
      <c r="X19" s="560">
        <v>1</v>
      </c>
      <c r="Y19" s="561"/>
      <c r="Z19" s="572"/>
      <c r="AA19" s="568"/>
      <c r="AB19" s="569"/>
      <c r="AC19" s="559"/>
      <c r="AD19" s="560"/>
      <c r="AE19" s="560"/>
      <c r="AF19" s="561"/>
      <c r="AG19" s="130"/>
      <c r="AH19" s="332"/>
      <c r="AL19"/>
      <c r="AM19"/>
      <c r="AN19"/>
    </row>
    <row r="20" spans="1:40" s="10" customFormat="1" ht="19.149999999999999" customHeight="1">
      <c r="A20" s="620">
        <v>8</v>
      </c>
      <c r="B20" s="461" t="s">
        <v>102</v>
      </c>
      <c r="C20" s="438" t="s">
        <v>94</v>
      </c>
      <c r="D20" s="621">
        <f t="shared" si="1"/>
        <v>1</v>
      </c>
      <c r="E20" s="622">
        <f t="shared" si="2"/>
        <v>0</v>
      </c>
      <c r="F20" s="622">
        <f t="shared" si="3"/>
        <v>1</v>
      </c>
      <c r="G20" s="623">
        <f>SUM(H20:K20)</f>
        <v>30</v>
      </c>
      <c r="H20" s="624">
        <f t="shared" si="4"/>
        <v>30</v>
      </c>
      <c r="I20" s="439">
        <f t="shared" si="5"/>
        <v>0</v>
      </c>
      <c r="J20" s="439">
        <f t="shared" si="6"/>
        <v>0</v>
      </c>
      <c r="K20" s="439">
        <f t="shared" si="7"/>
        <v>0</v>
      </c>
      <c r="L20" s="568"/>
      <c r="M20" s="563"/>
      <c r="N20" s="564"/>
      <c r="O20" s="559"/>
      <c r="P20" s="560"/>
      <c r="Q20" s="560"/>
      <c r="R20" s="561"/>
      <c r="S20" s="568">
        <v>1</v>
      </c>
      <c r="T20" s="568"/>
      <c r="U20" s="569">
        <v>1</v>
      </c>
      <c r="V20" s="559">
        <v>2</v>
      </c>
      <c r="W20" s="560"/>
      <c r="X20" s="560"/>
      <c r="Y20" s="561"/>
      <c r="Z20" s="572"/>
      <c r="AA20" s="568"/>
      <c r="AB20" s="569"/>
      <c r="AC20" s="565"/>
      <c r="AD20" s="574"/>
      <c r="AE20" s="574"/>
      <c r="AF20" s="570"/>
      <c r="AG20" s="130"/>
      <c r="AL20"/>
      <c r="AM20"/>
      <c r="AN20"/>
    </row>
    <row r="21" spans="1:40" s="10" customFormat="1" ht="38.1" customHeight="1">
      <c r="A21" s="620">
        <v>9</v>
      </c>
      <c r="B21" s="461" t="s">
        <v>104</v>
      </c>
      <c r="C21" s="438" t="s">
        <v>105</v>
      </c>
      <c r="D21" s="621">
        <f t="shared" si="1"/>
        <v>2</v>
      </c>
      <c r="E21" s="622">
        <f t="shared" si="2"/>
        <v>0</v>
      </c>
      <c r="F21" s="622">
        <f t="shared" si="3"/>
        <v>2</v>
      </c>
      <c r="G21" s="623">
        <f>SUM(H21:K21)</f>
        <v>30</v>
      </c>
      <c r="H21" s="624">
        <f>15*SUM(O21,V21,AC21)</f>
        <v>15</v>
      </c>
      <c r="I21" s="439">
        <f>15*SUM(P21,W21,AD21)</f>
        <v>0</v>
      </c>
      <c r="J21" s="439">
        <f>15*SUM(Q21,X21,AE21)</f>
        <v>15</v>
      </c>
      <c r="K21" s="439">
        <f>15*SUM(R21,Y21,AF21)</f>
        <v>0</v>
      </c>
      <c r="L21" s="572"/>
      <c r="M21" s="563"/>
      <c r="N21" s="571"/>
      <c r="O21" s="559"/>
      <c r="P21" s="560"/>
      <c r="Q21" s="560"/>
      <c r="R21" s="561"/>
      <c r="S21" s="568"/>
      <c r="T21" s="563"/>
      <c r="U21" s="564"/>
      <c r="V21" s="565"/>
      <c r="W21" s="574"/>
      <c r="X21" s="574"/>
      <c r="Y21" s="567"/>
      <c r="Z21" s="572">
        <v>2</v>
      </c>
      <c r="AA21" s="568"/>
      <c r="AB21" s="569">
        <v>2</v>
      </c>
      <c r="AC21" s="565">
        <v>1</v>
      </c>
      <c r="AD21" s="574"/>
      <c r="AE21" s="574">
        <v>1</v>
      </c>
      <c r="AF21" s="570"/>
      <c r="AG21" s="130"/>
      <c r="AL21"/>
      <c r="AM21"/>
      <c r="AN21"/>
    </row>
    <row r="22" spans="1:40" s="10" customFormat="1" ht="19.149999999999999" customHeight="1">
      <c r="A22" s="620">
        <v>10</v>
      </c>
      <c r="B22" s="461" t="s">
        <v>75</v>
      </c>
      <c r="C22" s="438" t="s">
        <v>94</v>
      </c>
      <c r="D22" s="621">
        <f t="shared" si="1"/>
        <v>1</v>
      </c>
      <c r="E22" s="622">
        <f t="shared" si="2"/>
        <v>0</v>
      </c>
      <c r="F22" s="622">
        <f t="shared" si="3"/>
        <v>2</v>
      </c>
      <c r="G22" s="623">
        <f t="shared" si="0"/>
        <v>30</v>
      </c>
      <c r="H22" s="624">
        <f t="shared" si="4"/>
        <v>15</v>
      </c>
      <c r="I22" s="439">
        <f t="shared" si="5"/>
        <v>15</v>
      </c>
      <c r="J22" s="439">
        <f t="shared" si="6"/>
        <v>0</v>
      </c>
      <c r="K22" s="439">
        <f t="shared" si="7"/>
        <v>0</v>
      </c>
      <c r="L22" s="572"/>
      <c r="M22" s="563"/>
      <c r="N22" s="571"/>
      <c r="O22" s="559"/>
      <c r="P22" s="560"/>
      <c r="Q22" s="560"/>
      <c r="R22" s="561"/>
      <c r="S22" s="568"/>
      <c r="T22" s="563"/>
      <c r="U22" s="564"/>
      <c r="V22" s="565"/>
      <c r="W22" s="574"/>
      <c r="X22" s="574"/>
      <c r="Y22" s="567"/>
      <c r="Z22" s="572">
        <v>1</v>
      </c>
      <c r="AA22" s="568"/>
      <c r="AB22" s="569">
        <v>2</v>
      </c>
      <c r="AC22" s="565">
        <v>1</v>
      </c>
      <c r="AD22" s="574">
        <v>1</v>
      </c>
      <c r="AE22" s="574"/>
      <c r="AF22" s="570"/>
      <c r="AG22" s="130"/>
      <c r="AL22"/>
      <c r="AM22"/>
      <c r="AN22"/>
    </row>
    <row r="23" spans="1:40" s="10" customFormat="1" ht="30">
      <c r="A23" s="620">
        <v>11</v>
      </c>
      <c r="B23" s="461" t="s">
        <v>133</v>
      </c>
      <c r="C23" s="438" t="s">
        <v>94</v>
      </c>
      <c r="D23" s="621">
        <f t="shared" si="1"/>
        <v>1</v>
      </c>
      <c r="E23" s="622">
        <f t="shared" si="2"/>
        <v>0</v>
      </c>
      <c r="F23" s="622">
        <f t="shared" si="3"/>
        <v>1</v>
      </c>
      <c r="G23" s="623">
        <f>SUM(H23:K23)</f>
        <v>15</v>
      </c>
      <c r="H23" s="624">
        <f t="shared" ref="H23:K24" si="8">15*SUM(O23,V23,AC23)</f>
        <v>15</v>
      </c>
      <c r="I23" s="439">
        <f t="shared" si="8"/>
        <v>0</v>
      </c>
      <c r="J23" s="439">
        <f t="shared" si="8"/>
        <v>0</v>
      </c>
      <c r="K23" s="439">
        <f t="shared" si="8"/>
        <v>0</v>
      </c>
      <c r="L23" s="572">
        <v>1</v>
      </c>
      <c r="M23" s="563"/>
      <c r="N23" s="571">
        <v>1</v>
      </c>
      <c r="O23" s="559">
        <v>1</v>
      </c>
      <c r="P23" s="560"/>
      <c r="Q23" s="560"/>
      <c r="R23" s="561"/>
      <c r="S23" s="568"/>
      <c r="T23" s="563"/>
      <c r="U23" s="564"/>
      <c r="V23" s="565"/>
      <c r="W23" s="574"/>
      <c r="X23" s="574"/>
      <c r="Y23" s="567"/>
      <c r="Z23" s="572"/>
      <c r="AA23" s="568"/>
      <c r="AB23" s="569"/>
      <c r="AC23" s="565"/>
      <c r="AD23" s="574"/>
      <c r="AE23" s="574"/>
      <c r="AF23" s="570"/>
      <c r="AG23" s="130"/>
      <c r="AL23"/>
      <c r="AM23"/>
      <c r="AN23"/>
    </row>
    <row r="24" spans="1:40" s="10" customFormat="1" ht="37.9" customHeight="1">
      <c r="A24" s="625">
        <v>12</v>
      </c>
      <c r="B24" s="594" t="s">
        <v>114</v>
      </c>
      <c r="C24" s="555" t="s">
        <v>22</v>
      </c>
      <c r="D24" s="621">
        <f t="shared" si="1"/>
        <v>2</v>
      </c>
      <c r="E24" s="622">
        <f t="shared" si="2"/>
        <v>0</v>
      </c>
      <c r="F24" s="622">
        <f t="shared" si="3"/>
        <v>2</v>
      </c>
      <c r="G24" s="596">
        <f>SUM(H24:K24)</f>
        <v>30</v>
      </c>
      <c r="H24" s="439">
        <f t="shared" si="8"/>
        <v>15</v>
      </c>
      <c r="I24" s="439">
        <f t="shared" si="8"/>
        <v>15</v>
      </c>
      <c r="J24" s="439">
        <f t="shared" si="8"/>
        <v>0</v>
      </c>
      <c r="K24" s="556">
        <f t="shared" si="8"/>
        <v>0</v>
      </c>
      <c r="L24" s="577">
        <v>2</v>
      </c>
      <c r="M24" s="578"/>
      <c r="N24" s="579">
        <v>2</v>
      </c>
      <c r="O24" s="580">
        <v>1</v>
      </c>
      <c r="P24" s="581">
        <v>1</v>
      </c>
      <c r="Q24" s="581"/>
      <c r="R24" s="582"/>
      <c r="S24" s="577"/>
      <c r="T24" s="578"/>
      <c r="U24" s="583"/>
      <c r="V24" s="584"/>
      <c r="W24" s="585"/>
      <c r="X24" s="585"/>
      <c r="Y24" s="586"/>
      <c r="Z24" s="577"/>
      <c r="AA24" s="587"/>
      <c r="AB24" s="588"/>
      <c r="AC24" s="589"/>
      <c r="AD24" s="590"/>
      <c r="AE24" s="590"/>
      <c r="AF24" s="591"/>
      <c r="AG24" s="130"/>
      <c r="AH24" s="2"/>
      <c r="AL24"/>
      <c r="AM24"/>
      <c r="AN24"/>
    </row>
    <row r="25" spans="1:40" s="10" customFormat="1" ht="19.149999999999999" customHeight="1">
      <c r="A25" s="620">
        <v>13</v>
      </c>
      <c r="B25" s="626" t="s">
        <v>53</v>
      </c>
      <c r="C25" s="592" t="s">
        <v>24</v>
      </c>
      <c r="D25" s="621">
        <f t="shared" si="1"/>
        <v>1</v>
      </c>
      <c r="E25" s="622">
        <f t="shared" si="2"/>
        <v>0</v>
      </c>
      <c r="F25" s="622">
        <f t="shared" si="3"/>
        <v>1</v>
      </c>
      <c r="G25" s="623">
        <f t="shared" si="0"/>
        <v>15</v>
      </c>
      <c r="H25" s="624">
        <f t="shared" ref="H25:K27" si="9">15*SUM(O25,V25,AC25)</f>
        <v>0</v>
      </c>
      <c r="I25" s="439">
        <f t="shared" si="9"/>
        <v>15</v>
      </c>
      <c r="J25" s="439">
        <f t="shared" si="9"/>
        <v>0</v>
      </c>
      <c r="K25" s="439">
        <f t="shared" si="9"/>
        <v>0</v>
      </c>
      <c r="L25" s="440"/>
      <c r="M25" s="441"/>
      <c r="N25" s="442"/>
      <c r="O25" s="443"/>
      <c r="P25" s="444"/>
      <c r="Q25" s="444"/>
      <c r="R25" s="445"/>
      <c r="S25" s="440">
        <v>1</v>
      </c>
      <c r="T25" s="439"/>
      <c r="U25" s="446">
        <v>1</v>
      </c>
      <c r="V25" s="443"/>
      <c r="W25" s="447">
        <v>1</v>
      </c>
      <c r="X25" s="444"/>
      <c r="Y25" s="448"/>
      <c r="Z25" s="440"/>
      <c r="AA25" s="439"/>
      <c r="AB25" s="446"/>
      <c r="AC25" s="443"/>
      <c r="AD25" s="447"/>
      <c r="AE25" s="444"/>
      <c r="AF25" s="448"/>
      <c r="AG25" s="130"/>
      <c r="AL25"/>
      <c r="AM25"/>
      <c r="AN25"/>
    </row>
    <row r="26" spans="1:40" s="10" customFormat="1" ht="19.149999999999999" customHeight="1">
      <c r="A26" s="344">
        <v>14</v>
      </c>
      <c r="B26" s="291" t="s">
        <v>60</v>
      </c>
      <c r="C26" s="592" t="s">
        <v>74</v>
      </c>
      <c r="D26" s="287">
        <f t="shared" si="1"/>
        <v>5</v>
      </c>
      <c r="E26" s="593">
        <f t="shared" si="2"/>
        <v>0</v>
      </c>
      <c r="F26" s="593">
        <f t="shared" si="3"/>
        <v>1</v>
      </c>
      <c r="G26" s="289">
        <f>SUM(H26:K26)</f>
        <v>15</v>
      </c>
      <c r="H26" s="290">
        <f t="shared" si="9"/>
        <v>0</v>
      </c>
      <c r="I26" s="439">
        <f t="shared" si="9"/>
        <v>0</v>
      </c>
      <c r="J26" s="439">
        <f t="shared" si="9"/>
        <v>0</v>
      </c>
      <c r="K26" s="439">
        <f t="shared" si="9"/>
        <v>15</v>
      </c>
      <c r="L26" s="440"/>
      <c r="M26" s="441"/>
      <c r="N26" s="442"/>
      <c r="O26" s="443"/>
      <c r="P26" s="444"/>
      <c r="Q26" s="444"/>
      <c r="R26" s="445"/>
      <c r="S26" s="440">
        <v>5</v>
      </c>
      <c r="T26" s="439"/>
      <c r="U26" s="446">
        <v>1</v>
      </c>
      <c r="V26" s="443"/>
      <c r="W26" s="444"/>
      <c r="X26" s="444"/>
      <c r="Y26" s="445">
        <v>1</v>
      </c>
      <c r="Z26" s="440"/>
      <c r="AA26" s="439"/>
      <c r="AB26" s="446"/>
      <c r="AC26" s="443"/>
      <c r="AD26" s="447"/>
      <c r="AE26" s="444"/>
      <c r="AF26" s="448"/>
      <c r="AG26" s="130"/>
      <c r="AL26"/>
      <c r="AM26"/>
      <c r="AN26"/>
    </row>
    <row r="27" spans="1:40" s="10" customFormat="1" ht="19.149999999999999" customHeight="1" thickBot="1">
      <c r="A27" s="344">
        <v>15</v>
      </c>
      <c r="B27" s="288" t="s">
        <v>40</v>
      </c>
      <c r="C27" s="592" t="s">
        <v>74</v>
      </c>
      <c r="D27" s="287">
        <f t="shared" si="1"/>
        <v>20</v>
      </c>
      <c r="E27" s="593">
        <f t="shared" si="2"/>
        <v>0</v>
      </c>
      <c r="F27" s="593">
        <f t="shared" si="3"/>
        <v>1</v>
      </c>
      <c r="G27" s="289">
        <f t="shared" si="0"/>
        <v>15</v>
      </c>
      <c r="H27" s="290">
        <f t="shared" si="9"/>
        <v>0</v>
      </c>
      <c r="I27" s="439">
        <f>15*SUM(P27,W27,AD27)</f>
        <v>0</v>
      </c>
      <c r="J27" s="439">
        <f>15*SUM(Q27,X27,AE27)</f>
        <v>0</v>
      </c>
      <c r="K27" s="439">
        <f>15*SUM(R27,Y27,AF27)</f>
        <v>15</v>
      </c>
      <c r="L27" s="440"/>
      <c r="M27" s="441"/>
      <c r="N27" s="442"/>
      <c r="O27" s="443"/>
      <c r="P27" s="444"/>
      <c r="Q27" s="444"/>
      <c r="R27" s="445"/>
      <c r="S27" s="440"/>
      <c r="T27" s="439"/>
      <c r="U27" s="446"/>
      <c r="V27" s="443"/>
      <c r="W27" s="444"/>
      <c r="X27" s="444"/>
      <c r="Y27" s="445"/>
      <c r="Z27" s="440">
        <v>20</v>
      </c>
      <c r="AA27" s="439"/>
      <c r="AB27" s="446">
        <v>1</v>
      </c>
      <c r="AC27" s="443"/>
      <c r="AD27" s="447"/>
      <c r="AE27" s="444"/>
      <c r="AF27" s="448">
        <v>1</v>
      </c>
      <c r="AG27" s="130"/>
      <c r="AL27"/>
      <c r="AM27"/>
      <c r="AN27"/>
    </row>
    <row r="28" spans="1:40" ht="21.95" customHeight="1" thickBot="1">
      <c r="A28" s="292"/>
      <c r="B28" s="293" t="s">
        <v>44</v>
      </c>
      <c r="C28" s="294">
        <f t="shared" ref="C28:AF28" si="10">SUM(C13:C27)</f>
        <v>0</v>
      </c>
      <c r="D28" s="295">
        <f t="shared" si="10"/>
        <v>47</v>
      </c>
      <c r="E28" s="295">
        <f t="shared" si="10"/>
        <v>0</v>
      </c>
      <c r="F28" s="295">
        <f t="shared" si="10"/>
        <v>25</v>
      </c>
      <c r="G28" s="295">
        <f t="shared" si="10"/>
        <v>405</v>
      </c>
      <c r="H28" s="295">
        <f t="shared" si="10"/>
        <v>210</v>
      </c>
      <c r="I28" s="295">
        <f t="shared" si="10"/>
        <v>60</v>
      </c>
      <c r="J28" s="295">
        <f t="shared" si="10"/>
        <v>75</v>
      </c>
      <c r="K28" s="295">
        <f t="shared" si="10"/>
        <v>60</v>
      </c>
      <c r="L28" s="295">
        <f t="shared" si="10"/>
        <v>11</v>
      </c>
      <c r="M28" s="295">
        <f t="shared" si="10"/>
        <v>0</v>
      </c>
      <c r="N28" s="295">
        <f t="shared" si="10"/>
        <v>10</v>
      </c>
      <c r="O28" s="295">
        <f t="shared" si="10"/>
        <v>6</v>
      </c>
      <c r="P28" s="295">
        <f t="shared" si="10"/>
        <v>2</v>
      </c>
      <c r="Q28" s="295">
        <f t="shared" si="10"/>
        <v>2</v>
      </c>
      <c r="R28" s="295">
        <f t="shared" si="10"/>
        <v>0</v>
      </c>
      <c r="S28" s="295">
        <f t="shared" si="10"/>
        <v>13</v>
      </c>
      <c r="T28" s="295">
        <f t="shared" si="10"/>
        <v>0</v>
      </c>
      <c r="U28" s="295">
        <f t="shared" si="10"/>
        <v>3</v>
      </c>
      <c r="V28" s="295">
        <f t="shared" si="10"/>
        <v>6</v>
      </c>
      <c r="W28" s="295">
        <f t="shared" si="10"/>
        <v>1</v>
      </c>
      <c r="X28" s="295">
        <f t="shared" si="10"/>
        <v>2</v>
      </c>
      <c r="Y28" s="295">
        <f t="shared" si="10"/>
        <v>3</v>
      </c>
      <c r="Z28" s="295">
        <f t="shared" si="10"/>
        <v>23</v>
      </c>
      <c r="AA28" s="295">
        <f t="shared" si="10"/>
        <v>0</v>
      </c>
      <c r="AB28" s="295">
        <f t="shared" si="10"/>
        <v>5</v>
      </c>
      <c r="AC28" s="295">
        <f t="shared" si="10"/>
        <v>2</v>
      </c>
      <c r="AD28" s="295">
        <f t="shared" si="10"/>
        <v>1</v>
      </c>
      <c r="AE28" s="295">
        <f t="shared" si="10"/>
        <v>1</v>
      </c>
      <c r="AF28" s="296">
        <f t="shared" si="10"/>
        <v>1</v>
      </c>
      <c r="AG28"/>
    </row>
    <row r="29" spans="1:40" ht="21.95" customHeight="1" thickBot="1">
      <c r="A29" s="66"/>
      <c r="B29" s="45" t="s">
        <v>33</v>
      </c>
      <c r="C29" s="99"/>
      <c r="D29" s="99"/>
      <c r="E29" s="99"/>
      <c r="F29" s="99"/>
      <c r="G29" s="99"/>
      <c r="H29" s="99"/>
      <c r="I29" s="99"/>
      <c r="J29" s="99"/>
      <c r="K29" s="99"/>
      <c r="L29" s="334"/>
      <c r="M29" s="73"/>
      <c r="N29" s="73"/>
      <c r="O29" s="677">
        <f>SUM(O28:R28)</f>
        <v>10</v>
      </c>
      <c r="P29" s="678"/>
      <c r="Q29" s="678"/>
      <c r="R29" s="679"/>
      <c r="S29" s="333"/>
      <c r="T29" s="73"/>
      <c r="U29" s="73"/>
      <c r="V29" s="677">
        <f>SUM(V28:Y28)</f>
        <v>12</v>
      </c>
      <c r="W29" s="678"/>
      <c r="X29" s="678"/>
      <c r="Y29" s="679"/>
      <c r="Z29" s="333"/>
      <c r="AA29" s="73"/>
      <c r="AB29" s="73"/>
      <c r="AC29" s="677">
        <f>SUM(AC28:AF28)</f>
        <v>5</v>
      </c>
      <c r="AD29" s="678"/>
      <c r="AE29" s="678"/>
      <c r="AF29" s="679"/>
      <c r="AG29"/>
    </row>
    <row r="30" spans="1:40" ht="21.95" customHeight="1" thickBot="1">
      <c r="A30" s="46"/>
      <c r="B30" s="45" t="s">
        <v>38</v>
      </c>
      <c r="C30" s="47"/>
      <c r="D30" s="47"/>
      <c r="E30" s="47"/>
      <c r="F30" s="47"/>
      <c r="G30" s="47"/>
      <c r="H30" s="141"/>
      <c r="I30" s="47"/>
      <c r="J30" s="47"/>
      <c r="K30" s="47"/>
      <c r="L30" s="43"/>
      <c r="M30" s="43"/>
      <c r="N30" s="43"/>
      <c r="O30" s="677">
        <f>15*SUM(O29:R29)</f>
        <v>150</v>
      </c>
      <c r="P30" s="678"/>
      <c r="Q30" s="678"/>
      <c r="R30" s="679"/>
      <c r="S30" s="10"/>
      <c r="T30" s="10"/>
      <c r="U30" s="10"/>
      <c r="V30" s="677">
        <f>15*SUM(V29:Y29)</f>
        <v>180</v>
      </c>
      <c r="W30" s="678"/>
      <c r="X30" s="678"/>
      <c r="Y30" s="679"/>
      <c r="Z30" s="43"/>
      <c r="AA30" s="43"/>
      <c r="AB30" s="43"/>
      <c r="AC30" s="677">
        <f>15*SUM(AC29:AF29)</f>
        <v>75</v>
      </c>
      <c r="AD30" s="678"/>
      <c r="AE30" s="678"/>
      <c r="AF30" s="679"/>
      <c r="AG30"/>
    </row>
    <row r="31" spans="1:40">
      <c r="I31" s="100"/>
      <c r="K31" s="341"/>
      <c r="L31" s="251"/>
      <c r="M31" s="309"/>
      <c r="N31" s="251"/>
      <c r="O31" s="251"/>
      <c r="P31" s="341"/>
      <c r="Q31" s="251"/>
      <c r="R31" s="251"/>
      <c r="S31" s="251"/>
      <c r="T31" s="251"/>
      <c r="U31" s="251"/>
      <c r="V31" s="251"/>
      <c r="W31" s="341"/>
      <c r="X31" s="251"/>
      <c r="Y31" s="251"/>
      <c r="Z31" s="251"/>
      <c r="AA31" s="251"/>
      <c r="AB31" s="251"/>
      <c r="AC31" s="309"/>
      <c r="AD31" s="341"/>
      <c r="AE31" s="251"/>
      <c r="AF31" s="251"/>
    </row>
    <row r="32" spans="1:40" ht="17.25">
      <c r="B32" s="153"/>
      <c r="C32" s="154"/>
      <c r="D32" s="154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</row>
  </sheetData>
  <mergeCells count="18">
    <mergeCell ref="B5:AA5"/>
    <mergeCell ref="B6:AB6"/>
    <mergeCell ref="C8:C11"/>
    <mergeCell ref="D8:D11"/>
    <mergeCell ref="E8:E11"/>
    <mergeCell ref="F8:F11"/>
    <mergeCell ref="G8:K8"/>
    <mergeCell ref="M8:Q8"/>
    <mergeCell ref="S8:Y8"/>
    <mergeCell ref="AA8:AE8"/>
    <mergeCell ref="AC29:AF29"/>
    <mergeCell ref="O30:R30"/>
    <mergeCell ref="V30:Y30"/>
    <mergeCell ref="AC30:AF30"/>
    <mergeCell ref="G9:G11"/>
    <mergeCell ref="H9:K9"/>
    <mergeCell ref="O29:R29"/>
    <mergeCell ref="V29:Y29"/>
  </mergeCells>
  <phoneticPr fontId="31" type="noConversion"/>
  <printOptions horizontalCentered="1"/>
  <pageMargins left="0" right="0" top="0.98425196850393704" bottom="0" header="0.51181102362204722" footer="0.51181102362204722"/>
  <pageSetup paperSize="9" scale="6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>
    <tabColor indexed="57"/>
    <pageSetUpPr fitToPage="1"/>
  </sheetPr>
  <dimension ref="A1:AO34"/>
  <sheetViews>
    <sheetView showGridLines="0" showZeros="0" zoomScale="60" zoomScaleNormal="60" workbookViewId="0">
      <selection activeCell="AN26" sqref="AN26"/>
    </sheetView>
  </sheetViews>
  <sheetFormatPr defaultRowHeight="15"/>
  <cols>
    <col min="1" max="1" width="5.42578125" style="2" customWidth="1"/>
    <col min="2" max="2" width="42.140625" style="2" customWidth="1"/>
    <col min="3" max="3" width="5.85546875" style="5" customWidth="1"/>
    <col min="4" max="4" width="5.140625" style="5" customWidth="1"/>
    <col min="5" max="5" width="6.42578125" style="2" customWidth="1"/>
    <col min="6" max="6" width="4.42578125" style="2" customWidth="1"/>
    <col min="7" max="9" width="5.7109375" style="2" customWidth="1"/>
    <col min="10" max="10" width="5.42578125" style="2" customWidth="1"/>
    <col min="11" max="11" width="5.85546875" style="2" customWidth="1"/>
    <col min="12" max="12" width="4.7109375" style="2" customWidth="1"/>
    <col min="13" max="13" width="3.7109375" style="81" customWidth="1"/>
    <col min="14" max="15" width="3.7109375" style="2" customWidth="1"/>
    <col min="16" max="16" width="4.85546875" style="2" customWidth="1"/>
    <col min="17" max="18" width="3.7109375" style="2" customWidth="1"/>
    <col min="19" max="19" width="5.140625" style="2" customWidth="1"/>
    <col min="20" max="21" width="3.7109375" style="2" customWidth="1"/>
    <col min="22" max="22" width="4.5703125" style="2" customWidth="1"/>
    <col min="23" max="23" width="4.85546875" style="2" customWidth="1"/>
    <col min="24" max="25" width="3.7109375" style="2" customWidth="1"/>
    <col min="26" max="26" width="4.85546875" style="2" customWidth="1"/>
    <col min="27" max="27" width="3.7109375" style="2" customWidth="1"/>
    <col min="28" max="28" width="3.140625" style="2" customWidth="1"/>
    <col min="29" max="29" width="5.140625" style="81" customWidth="1"/>
    <col min="30" max="30" width="5" style="2" customWidth="1"/>
    <col min="31" max="32" width="3.7109375" style="2" customWidth="1"/>
    <col min="33" max="33" width="4.42578125" style="2" customWidth="1"/>
    <col min="34" max="16384" width="9.140625" style="2"/>
  </cols>
  <sheetData>
    <row r="1" spans="1:34" ht="22.7" customHeight="1">
      <c r="A1" s="108" t="s">
        <v>2</v>
      </c>
      <c r="B1" s="109"/>
      <c r="C1" s="110"/>
      <c r="D1" s="81"/>
      <c r="G1" s="12"/>
      <c r="K1" s="1" t="s">
        <v>3</v>
      </c>
      <c r="L1" s="1"/>
      <c r="M1" s="1"/>
      <c r="O1" s="98" t="s">
        <v>66</v>
      </c>
      <c r="P1" s="84"/>
      <c r="Q1" s="98"/>
      <c r="R1" s="85"/>
      <c r="S1" s="85"/>
      <c r="T1" s="85"/>
      <c r="U1" s="85"/>
      <c r="V1" s="85"/>
      <c r="W1" s="85"/>
      <c r="X1" s="98"/>
      <c r="Y1" s="85"/>
      <c r="Z1" s="4"/>
      <c r="AA1" s="4"/>
      <c r="AB1" s="4"/>
      <c r="AC1" s="120"/>
      <c r="AD1" s="4"/>
      <c r="AE1" s="4"/>
      <c r="AF1" s="4"/>
      <c r="AG1" s="4"/>
    </row>
    <row r="2" spans="1:34" ht="24" customHeight="1">
      <c r="A2" s="108" t="str">
        <f>'Og-mgr'!A2</f>
        <v>WYDZIAŁ INŻYNIERII TRANSPORTU</v>
      </c>
      <c r="B2" s="109"/>
      <c r="C2" s="110"/>
      <c r="D2" s="81"/>
      <c r="G2" s="79"/>
      <c r="H2" s="79"/>
      <c r="I2" s="79"/>
      <c r="K2" s="1"/>
      <c r="L2" s="1"/>
      <c r="M2" s="1"/>
      <c r="O2" s="140"/>
      <c r="P2" s="13"/>
      <c r="Q2" s="13"/>
      <c r="R2" s="13"/>
      <c r="S2" s="13"/>
      <c r="T2" s="13"/>
      <c r="U2" s="13"/>
      <c r="V2" s="13"/>
      <c r="W2" s="117"/>
      <c r="X2" s="117"/>
      <c r="Y2" s="10"/>
      <c r="Z2" s="10"/>
      <c r="AA2" s="10"/>
      <c r="AB2" s="10"/>
      <c r="AC2" s="10"/>
      <c r="AD2" s="13"/>
      <c r="AE2" s="118"/>
      <c r="AF2" s="18"/>
      <c r="AG2" s="19"/>
    </row>
    <row r="3" spans="1:34" ht="23.25" customHeight="1">
      <c r="A3" s="108"/>
      <c r="B3" s="109"/>
      <c r="C3" s="110"/>
      <c r="D3" s="81"/>
      <c r="G3" s="12"/>
      <c r="H3" s="12"/>
      <c r="I3" s="12"/>
      <c r="J3" s="12"/>
      <c r="K3" s="12"/>
      <c r="L3" s="12"/>
      <c r="M3" s="12"/>
      <c r="O3" s="67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7"/>
      <c r="AE3" s="118"/>
      <c r="AF3" s="67"/>
      <c r="AG3" s="13"/>
    </row>
    <row r="4" spans="1:34" ht="23.25" customHeight="1">
      <c r="A4" s="108"/>
      <c r="B4" s="109"/>
      <c r="C4" s="110"/>
      <c r="D4" s="81"/>
      <c r="G4" s="12"/>
      <c r="H4" s="12"/>
      <c r="I4" s="12"/>
      <c r="J4" s="12"/>
      <c r="K4" s="12"/>
      <c r="L4" s="12"/>
      <c r="M4" s="12"/>
      <c r="O4" s="67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7"/>
      <c r="AE4" s="118"/>
      <c r="AF4" s="67"/>
      <c r="AG4" s="13"/>
    </row>
    <row r="5" spans="1:34" ht="20.25">
      <c r="B5" s="674" t="s">
        <v>126</v>
      </c>
      <c r="C5" s="674"/>
      <c r="D5" s="674"/>
      <c r="E5" s="674"/>
      <c r="F5" s="674"/>
      <c r="G5" s="674"/>
      <c r="H5" s="674"/>
      <c r="I5" s="674"/>
      <c r="J5" s="674"/>
      <c r="K5" s="674"/>
      <c r="L5" s="674"/>
      <c r="M5" s="674"/>
      <c r="N5" s="674"/>
      <c r="O5" s="674"/>
      <c r="P5" s="674"/>
      <c r="Q5" s="674"/>
      <c r="R5" s="674"/>
      <c r="S5" s="674"/>
      <c r="T5" s="674"/>
      <c r="U5" s="674"/>
      <c r="V5" s="674"/>
      <c r="W5" s="674"/>
      <c r="X5" s="674"/>
      <c r="Y5" s="674"/>
      <c r="Z5" s="674"/>
      <c r="AA5" s="674"/>
      <c r="AB5" s="18"/>
      <c r="AC5" s="19"/>
      <c r="AD5" s="19"/>
      <c r="AE5" s="20"/>
      <c r="AF5" s="20"/>
    </row>
    <row r="6" spans="1:34" ht="20.25">
      <c r="A6" s="116" t="s">
        <v>30</v>
      </c>
      <c r="B6" s="674" t="s">
        <v>63</v>
      </c>
      <c r="C6" s="674"/>
      <c r="D6" s="674"/>
      <c r="E6" s="674"/>
      <c r="F6" s="674"/>
      <c r="G6" s="674"/>
      <c r="H6" s="674"/>
      <c r="I6" s="674"/>
      <c r="J6" s="674"/>
      <c r="K6" s="674"/>
      <c r="L6" s="674"/>
      <c r="M6" s="674"/>
      <c r="N6" s="674"/>
      <c r="O6" s="674"/>
      <c r="P6" s="674"/>
      <c r="Q6" s="674"/>
      <c r="R6" s="674"/>
      <c r="S6" s="674"/>
      <c r="T6" s="674"/>
      <c r="U6" s="674"/>
      <c r="V6" s="674"/>
      <c r="W6" s="674"/>
      <c r="X6" s="674"/>
      <c r="Y6" s="674"/>
      <c r="Z6" s="674"/>
      <c r="AA6" s="674"/>
      <c r="AB6" s="674"/>
      <c r="AG6" s="116"/>
    </row>
    <row r="7" spans="1:34" ht="15.75">
      <c r="B7" s="92"/>
      <c r="C7" s="82"/>
      <c r="D7" s="82"/>
      <c r="F7" s="1"/>
      <c r="G7" s="21"/>
      <c r="H7" s="22"/>
      <c r="I7" s="21"/>
      <c r="J7" s="21"/>
      <c r="K7" s="21"/>
      <c r="L7" s="21"/>
      <c r="M7" s="48"/>
      <c r="N7" s="21"/>
      <c r="O7" s="21"/>
      <c r="P7" s="21"/>
      <c r="Q7" s="21"/>
      <c r="R7" s="16"/>
      <c r="S7" s="16"/>
      <c r="T7" s="21"/>
      <c r="U7" s="23"/>
      <c r="V7" s="3"/>
      <c r="W7" s="12"/>
      <c r="X7" s="12"/>
      <c r="Y7" s="12"/>
      <c r="AG7" s="20"/>
    </row>
    <row r="8" spans="1:34" ht="17.45" customHeight="1">
      <c r="A8" s="24"/>
      <c r="B8" s="25"/>
      <c r="C8" s="649" t="s">
        <v>23</v>
      </c>
      <c r="D8" s="652" t="s">
        <v>28</v>
      </c>
      <c r="E8" s="655" t="s">
        <v>26</v>
      </c>
      <c r="F8" s="649" t="s">
        <v>27</v>
      </c>
      <c r="G8" s="658" t="s">
        <v>4</v>
      </c>
      <c r="H8" s="659"/>
      <c r="I8" s="659"/>
      <c r="J8" s="659"/>
      <c r="K8" s="660"/>
      <c r="L8" s="26"/>
      <c r="M8" s="646" t="s">
        <v>29</v>
      </c>
      <c r="N8" s="646"/>
      <c r="O8" s="646"/>
      <c r="P8" s="646"/>
      <c r="Q8" s="646"/>
      <c r="R8" s="49"/>
      <c r="S8" s="675" t="s">
        <v>29</v>
      </c>
      <c r="T8" s="646"/>
      <c r="U8" s="646"/>
      <c r="V8" s="646"/>
      <c r="W8" s="646"/>
      <c r="X8" s="646"/>
      <c r="Y8" s="676"/>
      <c r="Z8" s="26"/>
      <c r="AA8" s="646" t="s">
        <v>29</v>
      </c>
      <c r="AB8" s="646"/>
      <c r="AC8" s="646"/>
      <c r="AD8" s="646"/>
      <c r="AE8" s="646"/>
      <c r="AF8" s="49"/>
      <c r="AG8"/>
    </row>
    <row r="9" spans="1:34" ht="19.5" customHeight="1">
      <c r="A9" s="27"/>
      <c r="B9" s="28"/>
      <c r="C9" s="650"/>
      <c r="D9" s="653"/>
      <c r="E9" s="656"/>
      <c r="F9" s="650"/>
      <c r="G9" s="661" t="s">
        <v>7</v>
      </c>
      <c r="H9" s="640" t="s">
        <v>5</v>
      </c>
      <c r="I9" s="641"/>
      <c r="J9" s="641"/>
      <c r="K9" s="642"/>
      <c r="L9" s="52"/>
      <c r="M9" s="52"/>
      <c r="N9" s="52"/>
      <c r="O9" s="52"/>
      <c r="P9" s="52" t="s">
        <v>13</v>
      </c>
      <c r="Q9" s="52"/>
      <c r="R9" s="53"/>
      <c r="S9" s="52"/>
      <c r="T9" s="52"/>
      <c r="U9" s="52"/>
      <c r="V9" s="52"/>
      <c r="W9" s="52" t="s">
        <v>14</v>
      </c>
      <c r="X9" s="52"/>
      <c r="Y9" s="53"/>
      <c r="Z9" s="52"/>
      <c r="AA9" s="52"/>
      <c r="AB9" s="52"/>
      <c r="AC9" s="52"/>
      <c r="AD9" s="52" t="s">
        <v>15</v>
      </c>
      <c r="AE9" s="50"/>
      <c r="AF9" s="51"/>
      <c r="AG9"/>
    </row>
    <row r="10" spans="1:34" ht="15.75">
      <c r="A10" s="27" t="s">
        <v>0</v>
      </c>
      <c r="B10" s="58" t="s">
        <v>6</v>
      </c>
      <c r="C10" s="650"/>
      <c r="D10" s="653"/>
      <c r="E10" s="656"/>
      <c r="F10" s="650"/>
      <c r="G10" s="662"/>
      <c r="H10" s="104" t="s">
        <v>8</v>
      </c>
      <c r="I10" s="102" t="s">
        <v>9</v>
      </c>
      <c r="J10" s="102" t="s">
        <v>10</v>
      </c>
      <c r="K10" s="103" t="s">
        <v>11</v>
      </c>
      <c r="L10" s="31"/>
      <c r="M10" s="29" t="s">
        <v>12</v>
      </c>
      <c r="N10" s="30"/>
      <c r="O10" s="31"/>
      <c r="P10" s="32"/>
      <c r="Q10" s="31"/>
      <c r="R10" s="33"/>
      <c r="S10" s="31"/>
      <c r="T10" s="34" t="s">
        <v>12</v>
      </c>
      <c r="U10" s="35"/>
      <c r="V10" s="31"/>
      <c r="W10" s="32"/>
      <c r="X10" s="31"/>
      <c r="Y10" s="33"/>
      <c r="Z10" s="31"/>
      <c r="AA10" s="34" t="s">
        <v>12</v>
      </c>
      <c r="AB10" s="35"/>
      <c r="AC10" s="31"/>
      <c r="AD10" s="32"/>
      <c r="AE10" s="31"/>
      <c r="AF10" s="33"/>
      <c r="AG10"/>
    </row>
    <row r="11" spans="1:34" ht="30.75">
      <c r="A11" s="36"/>
      <c r="B11" s="37"/>
      <c r="C11" s="651"/>
      <c r="D11" s="654"/>
      <c r="E11" s="657"/>
      <c r="F11" s="651"/>
      <c r="G11" s="663"/>
      <c r="H11" s="54" t="s">
        <v>16</v>
      </c>
      <c r="I11" s="55" t="s">
        <v>1</v>
      </c>
      <c r="J11" s="55" t="s">
        <v>17</v>
      </c>
      <c r="K11" s="56" t="s">
        <v>18</v>
      </c>
      <c r="L11" s="96" t="s">
        <v>28</v>
      </c>
      <c r="M11" s="55" t="s">
        <v>19</v>
      </c>
      <c r="N11" s="57" t="s">
        <v>20</v>
      </c>
      <c r="O11" s="60" t="s">
        <v>16</v>
      </c>
      <c r="P11" s="62" t="s">
        <v>1</v>
      </c>
      <c r="Q11" s="63" t="s">
        <v>17</v>
      </c>
      <c r="R11" s="56" t="s">
        <v>18</v>
      </c>
      <c r="S11" s="96" t="s">
        <v>28</v>
      </c>
      <c r="T11" s="55" t="s">
        <v>19</v>
      </c>
      <c r="U11" s="57" t="s">
        <v>20</v>
      </c>
      <c r="V11" s="61" t="s">
        <v>16</v>
      </c>
      <c r="W11" s="63" t="s">
        <v>1</v>
      </c>
      <c r="X11" s="63" t="s">
        <v>17</v>
      </c>
      <c r="Y11" s="56" t="s">
        <v>18</v>
      </c>
      <c r="Z11" s="96" t="s">
        <v>28</v>
      </c>
      <c r="AA11" s="55" t="s">
        <v>19</v>
      </c>
      <c r="AB11" s="57" t="s">
        <v>20</v>
      </c>
      <c r="AC11" s="61" t="s">
        <v>16</v>
      </c>
      <c r="AD11" s="63" t="s">
        <v>1</v>
      </c>
      <c r="AE11" s="63" t="s">
        <v>17</v>
      </c>
      <c r="AF11" s="56" t="s">
        <v>18</v>
      </c>
      <c r="AG11"/>
    </row>
    <row r="12" spans="1:34" ht="18">
      <c r="A12" s="123" t="s">
        <v>130</v>
      </c>
      <c r="B12" s="97"/>
      <c r="C12" s="38"/>
      <c r="D12" s="83"/>
      <c r="E12" s="8"/>
      <c r="F12" s="8"/>
      <c r="G12" s="8"/>
      <c r="H12" s="8"/>
      <c r="I12" s="8"/>
      <c r="J12" s="8"/>
      <c r="K12" s="8"/>
      <c r="L12" s="91"/>
      <c r="M12" s="39"/>
      <c r="N12" s="40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  <c r="AG12"/>
    </row>
    <row r="13" spans="1:34" ht="37.9" customHeight="1">
      <c r="A13" s="122">
        <v>1</v>
      </c>
      <c r="B13" s="353" t="s">
        <v>76</v>
      </c>
      <c r="C13" s="354" t="s">
        <v>20</v>
      </c>
      <c r="D13" s="595">
        <f t="shared" ref="D13:F18" si="0">L13+S13+Z13</f>
        <v>2</v>
      </c>
      <c r="E13" s="595">
        <f t="shared" si="0"/>
        <v>1</v>
      </c>
      <c r="F13" s="595">
        <f t="shared" si="0"/>
        <v>2</v>
      </c>
      <c r="G13" s="596">
        <f t="shared" ref="G13:G24" si="1">SUM(H13:K13)</f>
        <v>45</v>
      </c>
      <c r="H13" s="439">
        <f t="shared" ref="H13:K18" si="2">15*SUM(O13,V13,AC13)</f>
        <v>15</v>
      </c>
      <c r="I13" s="439">
        <f t="shared" si="2"/>
        <v>15</v>
      </c>
      <c r="J13" s="439">
        <f t="shared" si="2"/>
        <v>0</v>
      </c>
      <c r="K13" s="439">
        <f t="shared" si="2"/>
        <v>15</v>
      </c>
      <c r="L13" s="449"/>
      <c r="M13" s="428"/>
      <c r="N13" s="429"/>
      <c r="O13" s="430"/>
      <c r="P13" s="450"/>
      <c r="Q13" s="450"/>
      <c r="R13" s="432"/>
      <c r="S13" s="449">
        <v>2</v>
      </c>
      <c r="T13" s="428">
        <v>1</v>
      </c>
      <c r="U13" s="429">
        <v>2</v>
      </c>
      <c r="V13" s="430">
        <v>1</v>
      </c>
      <c r="W13" s="451">
        <v>1</v>
      </c>
      <c r="X13" s="450"/>
      <c r="Y13" s="432">
        <v>1</v>
      </c>
      <c r="Z13" s="449"/>
      <c r="AA13" s="428"/>
      <c r="AB13" s="429"/>
      <c r="AC13" s="430"/>
      <c r="AD13" s="451"/>
      <c r="AE13" s="450"/>
      <c r="AF13" s="434"/>
      <c r="AG13"/>
      <c r="AH13" s="332"/>
    </row>
    <row r="14" spans="1:34" ht="37.9" customHeight="1">
      <c r="A14" s="122">
        <v>2</v>
      </c>
      <c r="B14" s="353" t="s">
        <v>79</v>
      </c>
      <c r="C14" s="354" t="s">
        <v>25</v>
      </c>
      <c r="D14" s="595">
        <f t="shared" si="0"/>
        <v>2</v>
      </c>
      <c r="E14" s="595">
        <f t="shared" si="0"/>
        <v>0</v>
      </c>
      <c r="F14" s="595">
        <f t="shared" si="0"/>
        <v>2</v>
      </c>
      <c r="G14" s="596">
        <f t="shared" si="1"/>
        <v>30</v>
      </c>
      <c r="H14" s="439">
        <f t="shared" si="2"/>
        <v>15</v>
      </c>
      <c r="I14" s="439">
        <f t="shared" si="2"/>
        <v>0</v>
      </c>
      <c r="J14" s="439">
        <f t="shared" si="2"/>
        <v>0</v>
      </c>
      <c r="K14" s="439">
        <f t="shared" si="2"/>
        <v>15</v>
      </c>
      <c r="L14" s="427"/>
      <c r="M14" s="428"/>
      <c r="N14" s="429"/>
      <c r="O14" s="452"/>
      <c r="P14" s="450"/>
      <c r="Q14" s="450"/>
      <c r="R14" s="453"/>
      <c r="S14" s="427"/>
      <c r="T14" s="428"/>
      <c r="U14" s="429"/>
      <c r="V14" s="435"/>
      <c r="W14" s="436"/>
      <c r="X14" s="436"/>
      <c r="Y14" s="352"/>
      <c r="Z14" s="427">
        <v>2</v>
      </c>
      <c r="AA14" s="428"/>
      <c r="AB14" s="429">
        <v>2</v>
      </c>
      <c r="AC14" s="430">
        <v>1</v>
      </c>
      <c r="AD14" s="433"/>
      <c r="AE14" s="431"/>
      <c r="AF14" s="434">
        <v>1</v>
      </c>
      <c r="AG14"/>
    </row>
    <row r="15" spans="1:34" ht="19.149999999999999" customHeight="1">
      <c r="A15" s="122">
        <v>3</v>
      </c>
      <c r="B15" s="353" t="s">
        <v>80</v>
      </c>
      <c r="C15" s="354" t="s">
        <v>20</v>
      </c>
      <c r="D15" s="595">
        <f t="shared" si="0"/>
        <v>2</v>
      </c>
      <c r="E15" s="595">
        <f t="shared" si="0"/>
        <v>0</v>
      </c>
      <c r="F15" s="595">
        <f t="shared" si="0"/>
        <v>1</v>
      </c>
      <c r="G15" s="596">
        <f t="shared" si="1"/>
        <v>30</v>
      </c>
      <c r="H15" s="439">
        <f t="shared" si="2"/>
        <v>15</v>
      </c>
      <c r="I15" s="439">
        <f t="shared" si="2"/>
        <v>15</v>
      </c>
      <c r="J15" s="439">
        <f t="shared" si="2"/>
        <v>0</v>
      </c>
      <c r="K15" s="439">
        <f t="shared" si="2"/>
        <v>0</v>
      </c>
      <c r="L15" s="427">
        <v>2</v>
      </c>
      <c r="M15" s="428"/>
      <c r="N15" s="429">
        <v>1</v>
      </c>
      <c r="O15" s="430">
        <v>1</v>
      </c>
      <c r="P15" s="431">
        <v>1</v>
      </c>
      <c r="Q15" s="431"/>
      <c r="R15" s="432"/>
      <c r="S15" s="427"/>
      <c r="T15" s="428"/>
      <c r="U15" s="429"/>
      <c r="V15" s="435"/>
      <c r="W15" s="436"/>
      <c r="X15" s="436"/>
      <c r="Y15" s="352"/>
      <c r="Z15" s="427"/>
      <c r="AA15" s="428"/>
      <c r="AB15" s="429"/>
      <c r="AC15" s="430"/>
      <c r="AD15" s="433"/>
      <c r="AE15" s="431"/>
      <c r="AF15" s="434"/>
      <c r="AG15"/>
    </row>
    <row r="16" spans="1:34" ht="19.149999999999999" customHeight="1">
      <c r="A16" s="122">
        <v>4</v>
      </c>
      <c r="B16" s="355" t="s">
        <v>81</v>
      </c>
      <c r="C16" s="354" t="s">
        <v>20</v>
      </c>
      <c r="D16" s="595">
        <f t="shared" si="0"/>
        <v>3</v>
      </c>
      <c r="E16" s="595">
        <f t="shared" si="0"/>
        <v>1</v>
      </c>
      <c r="F16" s="595">
        <f t="shared" si="0"/>
        <v>1</v>
      </c>
      <c r="G16" s="596">
        <f t="shared" si="1"/>
        <v>45</v>
      </c>
      <c r="H16" s="439">
        <f t="shared" si="2"/>
        <v>30</v>
      </c>
      <c r="I16" s="439">
        <f t="shared" si="2"/>
        <v>15</v>
      </c>
      <c r="J16" s="439">
        <f t="shared" si="2"/>
        <v>0</v>
      </c>
      <c r="K16" s="439">
        <f t="shared" si="2"/>
        <v>0</v>
      </c>
      <c r="L16" s="427">
        <v>3</v>
      </c>
      <c r="M16" s="428">
        <v>1</v>
      </c>
      <c r="N16" s="429">
        <v>1</v>
      </c>
      <c r="O16" s="435">
        <v>2</v>
      </c>
      <c r="P16" s="436">
        <v>1</v>
      </c>
      <c r="Q16" s="436"/>
      <c r="R16" s="352"/>
      <c r="S16" s="427"/>
      <c r="T16" s="428"/>
      <c r="U16" s="429"/>
      <c r="V16" s="435"/>
      <c r="W16" s="436"/>
      <c r="X16" s="436"/>
      <c r="Y16" s="352"/>
      <c r="Z16" s="427"/>
      <c r="AA16" s="428"/>
      <c r="AB16" s="429"/>
      <c r="AC16" s="435"/>
      <c r="AD16" s="436"/>
      <c r="AE16" s="431"/>
      <c r="AF16" s="434"/>
      <c r="AG16"/>
    </row>
    <row r="17" spans="1:41" ht="37.9" customHeight="1">
      <c r="A17" s="122">
        <v>5</v>
      </c>
      <c r="B17" s="353" t="s">
        <v>82</v>
      </c>
      <c r="C17" s="354" t="s">
        <v>41</v>
      </c>
      <c r="D17" s="595">
        <f t="shared" si="0"/>
        <v>2</v>
      </c>
      <c r="E17" s="595">
        <f t="shared" si="0"/>
        <v>1</v>
      </c>
      <c r="F17" s="595">
        <f t="shared" si="0"/>
        <v>1</v>
      </c>
      <c r="G17" s="596">
        <f t="shared" si="1"/>
        <v>45</v>
      </c>
      <c r="H17" s="439">
        <f t="shared" si="2"/>
        <v>30</v>
      </c>
      <c r="I17" s="439">
        <f t="shared" si="2"/>
        <v>15</v>
      </c>
      <c r="J17" s="439">
        <f t="shared" si="2"/>
        <v>0</v>
      </c>
      <c r="K17" s="439">
        <f t="shared" si="2"/>
        <v>0</v>
      </c>
      <c r="L17" s="427"/>
      <c r="M17" s="428"/>
      <c r="N17" s="429"/>
      <c r="O17" s="435"/>
      <c r="P17" s="436"/>
      <c r="Q17" s="436"/>
      <c r="R17" s="352"/>
      <c r="S17" s="427">
        <v>2</v>
      </c>
      <c r="T17" s="428">
        <v>1</v>
      </c>
      <c r="U17" s="429">
        <v>1</v>
      </c>
      <c r="V17" s="435">
        <v>2</v>
      </c>
      <c r="W17" s="436">
        <v>1</v>
      </c>
      <c r="X17" s="436"/>
      <c r="Y17" s="352"/>
      <c r="Z17" s="427"/>
      <c r="AA17" s="428"/>
      <c r="AB17" s="429"/>
      <c r="AC17" s="430"/>
      <c r="AD17" s="433"/>
      <c r="AE17" s="431"/>
      <c r="AF17" s="434"/>
      <c r="AG17"/>
      <c r="AJ17" s="315"/>
      <c r="AK17" s="316"/>
      <c r="AL17" s="315"/>
      <c r="AM17" s="317"/>
      <c r="AN17" s="318"/>
      <c r="AO17" s="318"/>
    </row>
    <row r="18" spans="1:41" ht="37.9" customHeight="1">
      <c r="A18" s="122">
        <v>6</v>
      </c>
      <c r="B18" s="353" t="s">
        <v>83</v>
      </c>
      <c r="C18" s="354" t="s">
        <v>41</v>
      </c>
      <c r="D18" s="595">
        <f t="shared" si="0"/>
        <v>2</v>
      </c>
      <c r="E18" s="595">
        <f t="shared" si="0"/>
        <v>0</v>
      </c>
      <c r="F18" s="595">
        <f t="shared" si="0"/>
        <v>2</v>
      </c>
      <c r="G18" s="596">
        <f t="shared" si="1"/>
        <v>30</v>
      </c>
      <c r="H18" s="439">
        <f t="shared" si="2"/>
        <v>15</v>
      </c>
      <c r="I18" s="439">
        <f t="shared" si="2"/>
        <v>0</v>
      </c>
      <c r="J18" s="439">
        <f t="shared" si="2"/>
        <v>0</v>
      </c>
      <c r="K18" s="439">
        <f t="shared" si="2"/>
        <v>15</v>
      </c>
      <c r="L18" s="427">
        <v>2</v>
      </c>
      <c r="M18" s="428"/>
      <c r="N18" s="429">
        <v>2</v>
      </c>
      <c r="O18" s="435">
        <v>1</v>
      </c>
      <c r="P18" s="436"/>
      <c r="Q18" s="436"/>
      <c r="R18" s="352">
        <v>1</v>
      </c>
      <c r="S18" s="427"/>
      <c r="T18" s="428"/>
      <c r="U18" s="429"/>
      <c r="V18" s="430"/>
      <c r="W18" s="433"/>
      <c r="X18" s="436"/>
      <c r="Y18" s="352"/>
      <c r="Z18" s="427"/>
      <c r="AA18" s="428"/>
      <c r="AB18" s="429"/>
      <c r="AC18" s="430"/>
      <c r="AD18" s="433"/>
      <c r="AE18" s="431"/>
      <c r="AF18" s="434"/>
      <c r="AG18"/>
    </row>
    <row r="19" spans="1:41" ht="19.149999999999999" customHeight="1">
      <c r="A19" s="122">
        <v>7</v>
      </c>
      <c r="B19" s="353" t="s">
        <v>85</v>
      </c>
      <c r="C19" s="354" t="s">
        <v>41</v>
      </c>
      <c r="D19" s="595">
        <f t="shared" ref="D19:F24" si="3">L19+S19+Z19</f>
        <v>2</v>
      </c>
      <c r="E19" s="595">
        <f t="shared" si="3"/>
        <v>0</v>
      </c>
      <c r="F19" s="595">
        <f t="shared" si="3"/>
        <v>2</v>
      </c>
      <c r="G19" s="596">
        <f t="shared" si="1"/>
        <v>45</v>
      </c>
      <c r="H19" s="439">
        <f t="shared" ref="H19:K24" si="4">15*SUM(O19,V19,AC19)</f>
        <v>30</v>
      </c>
      <c r="I19" s="439">
        <f t="shared" si="4"/>
        <v>15</v>
      </c>
      <c r="J19" s="439">
        <f t="shared" si="4"/>
        <v>0</v>
      </c>
      <c r="K19" s="439">
        <f t="shared" si="4"/>
        <v>0</v>
      </c>
      <c r="L19" s="427"/>
      <c r="M19" s="428"/>
      <c r="N19" s="429"/>
      <c r="O19" s="430"/>
      <c r="P19" s="431"/>
      <c r="Q19" s="431"/>
      <c r="R19" s="432"/>
      <c r="S19" s="427">
        <v>2</v>
      </c>
      <c r="T19" s="428"/>
      <c r="U19" s="429">
        <v>2</v>
      </c>
      <c r="V19" s="430">
        <v>2</v>
      </c>
      <c r="W19" s="431">
        <v>1</v>
      </c>
      <c r="X19" s="431"/>
      <c r="Y19" s="432"/>
      <c r="Z19" s="427"/>
      <c r="AA19" s="428"/>
      <c r="AB19" s="429"/>
      <c r="AC19" s="430"/>
      <c r="AD19" s="431"/>
      <c r="AE19" s="431"/>
      <c r="AF19" s="434"/>
      <c r="AG19"/>
      <c r="AH19" s="332"/>
    </row>
    <row r="20" spans="1:41" ht="19.149999999999999" customHeight="1">
      <c r="A20" s="122">
        <v>8</v>
      </c>
      <c r="B20" s="353" t="s">
        <v>86</v>
      </c>
      <c r="C20" s="354" t="s">
        <v>41</v>
      </c>
      <c r="D20" s="595">
        <f t="shared" si="3"/>
        <v>2</v>
      </c>
      <c r="E20" s="595">
        <f t="shared" si="3"/>
        <v>0</v>
      </c>
      <c r="F20" s="595">
        <f t="shared" si="3"/>
        <v>2</v>
      </c>
      <c r="G20" s="596">
        <f t="shared" si="1"/>
        <v>30</v>
      </c>
      <c r="H20" s="439">
        <f t="shared" si="4"/>
        <v>15</v>
      </c>
      <c r="I20" s="439">
        <f t="shared" si="4"/>
        <v>0</v>
      </c>
      <c r="J20" s="439">
        <f t="shared" si="4"/>
        <v>15</v>
      </c>
      <c r="K20" s="439">
        <f t="shared" si="4"/>
        <v>0</v>
      </c>
      <c r="L20" s="427">
        <v>2</v>
      </c>
      <c r="M20" s="428"/>
      <c r="N20" s="429">
        <v>2</v>
      </c>
      <c r="O20" s="430">
        <v>1</v>
      </c>
      <c r="P20" s="431"/>
      <c r="Q20" s="431">
        <v>1</v>
      </c>
      <c r="R20" s="432"/>
      <c r="S20" s="427"/>
      <c r="T20" s="428"/>
      <c r="U20" s="429"/>
      <c r="V20" s="430"/>
      <c r="W20" s="431"/>
      <c r="X20" s="431"/>
      <c r="Y20" s="432"/>
      <c r="Z20" s="427"/>
      <c r="AA20" s="428"/>
      <c r="AB20" s="429"/>
      <c r="AC20" s="430"/>
      <c r="AD20" s="433"/>
      <c r="AE20" s="431"/>
      <c r="AF20" s="434"/>
      <c r="AG20"/>
    </row>
    <row r="21" spans="1:41" ht="37.9" customHeight="1">
      <c r="A21" s="122">
        <v>9</v>
      </c>
      <c r="B21" s="353" t="s">
        <v>87</v>
      </c>
      <c r="C21" s="354" t="s">
        <v>41</v>
      </c>
      <c r="D21" s="595">
        <f t="shared" si="3"/>
        <v>1</v>
      </c>
      <c r="E21" s="595">
        <f t="shared" si="3"/>
        <v>0</v>
      </c>
      <c r="F21" s="595">
        <f t="shared" si="3"/>
        <v>1</v>
      </c>
      <c r="G21" s="596">
        <f t="shared" si="1"/>
        <v>15</v>
      </c>
      <c r="H21" s="439">
        <f t="shared" si="4"/>
        <v>15</v>
      </c>
      <c r="I21" s="439">
        <f t="shared" si="4"/>
        <v>0</v>
      </c>
      <c r="J21" s="439">
        <f t="shared" si="4"/>
        <v>0</v>
      </c>
      <c r="K21" s="439">
        <f t="shared" si="4"/>
        <v>0</v>
      </c>
      <c r="L21" s="427"/>
      <c r="M21" s="428"/>
      <c r="N21" s="429"/>
      <c r="O21" s="430"/>
      <c r="P21" s="431"/>
      <c r="Q21" s="431"/>
      <c r="R21" s="432"/>
      <c r="S21" s="427">
        <v>1</v>
      </c>
      <c r="T21" s="428"/>
      <c r="U21" s="429">
        <v>1</v>
      </c>
      <c r="V21" s="430">
        <v>1</v>
      </c>
      <c r="W21" s="431"/>
      <c r="X21" s="431"/>
      <c r="Y21" s="432"/>
      <c r="Z21" s="427"/>
      <c r="AA21" s="428"/>
      <c r="AB21" s="429"/>
      <c r="AC21" s="430"/>
      <c r="AD21" s="433"/>
      <c r="AE21" s="431"/>
      <c r="AF21" s="434"/>
      <c r="AG21"/>
    </row>
    <row r="22" spans="1:41" ht="19.149999999999999" customHeight="1">
      <c r="A22" s="122">
        <v>10</v>
      </c>
      <c r="B22" s="353" t="s">
        <v>110</v>
      </c>
      <c r="C22" s="354" t="s">
        <v>41</v>
      </c>
      <c r="D22" s="595">
        <f>L22+S22+Z22</f>
        <v>2</v>
      </c>
      <c r="E22" s="595">
        <f>M22+T22+AA22</f>
        <v>0</v>
      </c>
      <c r="F22" s="595">
        <f>N22+U22+AB22</f>
        <v>1</v>
      </c>
      <c r="G22" s="596">
        <f>SUM(H22:K22)</f>
        <v>15</v>
      </c>
      <c r="H22" s="439">
        <f>15*SUM(O22,V22,AC22)</f>
        <v>15</v>
      </c>
      <c r="I22" s="439">
        <f>15*SUM(P22,W22,AD22)</f>
        <v>0</v>
      </c>
      <c r="J22" s="439">
        <f>15*SUM(Q22,X22,AE22)</f>
        <v>0</v>
      </c>
      <c r="K22" s="439">
        <f>15*SUM(R22,Y22,AF22)</f>
        <v>0</v>
      </c>
      <c r="L22" s="427">
        <v>2</v>
      </c>
      <c r="M22" s="428"/>
      <c r="N22" s="429">
        <v>1</v>
      </c>
      <c r="O22" s="430">
        <v>1</v>
      </c>
      <c r="P22" s="431"/>
      <c r="Q22" s="431"/>
      <c r="R22" s="432"/>
      <c r="S22" s="427"/>
      <c r="T22" s="428"/>
      <c r="U22" s="429"/>
      <c r="V22" s="430"/>
      <c r="W22" s="431"/>
      <c r="X22" s="431"/>
      <c r="Y22" s="432"/>
      <c r="Z22" s="427"/>
      <c r="AA22" s="428"/>
      <c r="AB22" s="429"/>
      <c r="AC22" s="430"/>
      <c r="AD22" s="433"/>
      <c r="AE22" s="431"/>
      <c r="AF22" s="434"/>
      <c r="AG22"/>
    </row>
    <row r="23" spans="1:41" ht="19.149999999999999" customHeight="1">
      <c r="A23" s="122">
        <v>11</v>
      </c>
      <c r="B23" s="353" t="s">
        <v>88</v>
      </c>
      <c r="C23" s="354" t="s">
        <v>41</v>
      </c>
      <c r="D23" s="595">
        <f t="shared" si="3"/>
        <v>1</v>
      </c>
      <c r="E23" s="595">
        <f t="shared" si="3"/>
        <v>0</v>
      </c>
      <c r="F23" s="595">
        <f t="shared" si="3"/>
        <v>2</v>
      </c>
      <c r="G23" s="596">
        <f t="shared" si="1"/>
        <v>30</v>
      </c>
      <c r="H23" s="439">
        <f t="shared" si="4"/>
        <v>15</v>
      </c>
      <c r="I23" s="439">
        <f t="shared" si="4"/>
        <v>15</v>
      </c>
      <c r="J23" s="439">
        <f t="shared" si="4"/>
        <v>0</v>
      </c>
      <c r="K23" s="439">
        <f t="shared" si="4"/>
        <v>0</v>
      </c>
      <c r="L23" s="427"/>
      <c r="M23" s="428"/>
      <c r="N23" s="429"/>
      <c r="O23" s="430"/>
      <c r="P23" s="431"/>
      <c r="Q23" s="431"/>
      <c r="R23" s="432"/>
      <c r="S23" s="427"/>
      <c r="T23" s="428"/>
      <c r="U23" s="429"/>
      <c r="V23" s="430"/>
      <c r="W23" s="431"/>
      <c r="X23" s="431"/>
      <c r="Y23" s="432"/>
      <c r="Z23" s="427">
        <v>1</v>
      </c>
      <c r="AA23" s="428"/>
      <c r="AB23" s="429">
        <v>2</v>
      </c>
      <c r="AC23" s="430">
        <v>1</v>
      </c>
      <c r="AD23" s="433">
        <v>1</v>
      </c>
      <c r="AE23" s="431"/>
      <c r="AF23" s="434"/>
      <c r="AG23"/>
    </row>
    <row r="24" spans="1:41" ht="19.149999999999999" customHeight="1">
      <c r="A24" s="122">
        <v>12</v>
      </c>
      <c r="B24" s="168" t="s">
        <v>55</v>
      </c>
      <c r="C24" s="124" t="s">
        <v>41</v>
      </c>
      <c r="D24" s="234">
        <f t="shared" si="3"/>
        <v>5</v>
      </c>
      <c r="E24" s="234">
        <f t="shared" si="3"/>
        <v>0</v>
      </c>
      <c r="F24" s="234">
        <f t="shared" si="3"/>
        <v>1</v>
      </c>
      <c r="G24" s="345">
        <f t="shared" si="1"/>
        <v>15</v>
      </c>
      <c r="H24" s="346">
        <f t="shared" si="4"/>
        <v>0</v>
      </c>
      <c r="I24" s="346">
        <f t="shared" si="4"/>
        <v>0</v>
      </c>
      <c r="J24" s="346">
        <f t="shared" si="4"/>
        <v>0</v>
      </c>
      <c r="K24" s="347">
        <f t="shared" si="4"/>
        <v>15</v>
      </c>
      <c r="L24" s="350"/>
      <c r="M24" s="346"/>
      <c r="N24" s="348"/>
      <c r="O24" s="349"/>
      <c r="P24" s="351"/>
      <c r="Q24" s="351"/>
      <c r="R24" s="347"/>
      <c r="S24" s="350">
        <v>5</v>
      </c>
      <c r="T24" s="346"/>
      <c r="U24" s="348">
        <v>1</v>
      </c>
      <c r="V24" s="349"/>
      <c r="W24" s="351"/>
      <c r="X24" s="351"/>
      <c r="Y24" s="347">
        <v>1</v>
      </c>
      <c r="Z24" s="350"/>
      <c r="AA24" s="346"/>
      <c r="AB24" s="348"/>
      <c r="AC24" s="349"/>
      <c r="AD24" s="244"/>
      <c r="AE24" s="243"/>
      <c r="AF24" s="242"/>
      <c r="AG24"/>
    </row>
    <row r="25" spans="1:41" ht="19.149999999999999" customHeight="1">
      <c r="A25" s="122"/>
      <c r="B25" s="219"/>
      <c r="C25" s="124"/>
      <c r="D25" s="234"/>
      <c r="E25" s="234"/>
      <c r="F25" s="234"/>
      <c r="G25" s="236"/>
      <c r="H25" s="237"/>
      <c r="I25" s="237"/>
      <c r="J25" s="237"/>
      <c r="K25" s="235"/>
      <c r="L25" s="269"/>
      <c r="M25" s="238"/>
      <c r="N25" s="239"/>
      <c r="O25" s="240"/>
      <c r="P25" s="243"/>
      <c r="Q25" s="243"/>
      <c r="R25" s="241"/>
      <c r="S25" s="270"/>
      <c r="T25" s="238"/>
      <c r="U25" s="239"/>
      <c r="V25" s="240"/>
      <c r="W25" s="243"/>
      <c r="X25" s="243"/>
      <c r="Y25" s="241"/>
      <c r="Z25" s="270"/>
      <c r="AA25" s="238"/>
      <c r="AB25" s="239"/>
      <c r="AC25" s="240"/>
      <c r="AD25" s="244"/>
      <c r="AE25" s="243"/>
      <c r="AF25" s="242"/>
      <c r="AG25"/>
    </row>
    <row r="26" spans="1:41" ht="19.149999999999999" customHeight="1">
      <c r="A26" s="122">
        <v>13</v>
      </c>
      <c r="B26" s="210" t="s">
        <v>40</v>
      </c>
      <c r="C26" s="124" t="s">
        <v>41</v>
      </c>
      <c r="D26" s="234">
        <f t="shared" ref="D26:F27" si="5">L26+S26+Z26</f>
        <v>20</v>
      </c>
      <c r="E26" s="234">
        <f t="shared" si="5"/>
        <v>0</v>
      </c>
      <c r="F26" s="234">
        <f t="shared" si="5"/>
        <v>1</v>
      </c>
      <c r="G26" s="236">
        <f>SUM(H26:K26)</f>
        <v>15</v>
      </c>
      <c r="H26" s="237">
        <f t="shared" ref="H26:K27" si="6">15*SUM(O26,V26,AC26)</f>
        <v>0</v>
      </c>
      <c r="I26" s="237">
        <f t="shared" si="6"/>
        <v>0</v>
      </c>
      <c r="J26" s="237">
        <f t="shared" si="6"/>
        <v>0</v>
      </c>
      <c r="K26" s="235">
        <f t="shared" si="6"/>
        <v>15</v>
      </c>
      <c r="L26" s="269"/>
      <c r="M26" s="238"/>
      <c r="N26" s="239"/>
      <c r="O26" s="240"/>
      <c r="P26" s="243"/>
      <c r="Q26" s="243"/>
      <c r="R26" s="241"/>
      <c r="S26" s="270"/>
      <c r="T26" s="238"/>
      <c r="U26" s="239"/>
      <c r="V26" s="240"/>
      <c r="W26" s="243"/>
      <c r="X26" s="243"/>
      <c r="Y26" s="241"/>
      <c r="Z26" s="270">
        <v>20</v>
      </c>
      <c r="AA26" s="238"/>
      <c r="AB26" s="239">
        <v>1</v>
      </c>
      <c r="AC26" s="240"/>
      <c r="AD26" s="244"/>
      <c r="AE26" s="243"/>
      <c r="AF26" s="242">
        <v>1</v>
      </c>
      <c r="AG26"/>
    </row>
    <row r="27" spans="1:41" ht="19.149999999999999" customHeight="1" thickBot="1">
      <c r="A27" s="122">
        <v>14</v>
      </c>
      <c r="B27" s="210" t="s">
        <v>53</v>
      </c>
      <c r="C27" s="254" t="s">
        <v>24</v>
      </c>
      <c r="D27" s="234">
        <f t="shared" si="5"/>
        <v>1</v>
      </c>
      <c r="E27" s="234">
        <f t="shared" si="5"/>
        <v>0</v>
      </c>
      <c r="F27" s="234">
        <f t="shared" si="5"/>
        <v>1</v>
      </c>
      <c r="G27" s="236">
        <f>SUM(H27:K27)</f>
        <v>15</v>
      </c>
      <c r="H27" s="237">
        <f t="shared" si="6"/>
        <v>0</v>
      </c>
      <c r="I27" s="237">
        <f t="shared" si="6"/>
        <v>15</v>
      </c>
      <c r="J27" s="237">
        <f t="shared" si="6"/>
        <v>0</v>
      </c>
      <c r="K27" s="235">
        <f t="shared" si="6"/>
        <v>0</v>
      </c>
      <c r="L27" s="271"/>
      <c r="M27" s="238"/>
      <c r="N27" s="239"/>
      <c r="O27" s="240"/>
      <c r="P27" s="243"/>
      <c r="Q27" s="243"/>
      <c r="R27" s="241"/>
      <c r="S27" s="270">
        <v>1</v>
      </c>
      <c r="T27" s="238"/>
      <c r="U27" s="239">
        <v>1</v>
      </c>
      <c r="V27" s="240"/>
      <c r="W27" s="243">
        <v>1</v>
      </c>
      <c r="X27" s="243"/>
      <c r="Y27" s="241"/>
      <c r="Z27" s="270"/>
      <c r="AA27" s="238"/>
      <c r="AB27" s="239"/>
      <c r="AC27" s="240"/>
      <c r="AD27" s="244"/>
      <c r="AE27" s="243"/>
      <c r="AF27" s="242"/>
      <c r="AG27"/>
    </row>
    <row r="28" spans="1:41" ht="27" customHeight="1" thickBot="1">
      <c r="A28" s="65"/>
      <c r="B28" s="220" t="s">
        <v>37</v>
      </c>
      <c r="C28" s="134">
        <f>SUM(C13:C25)</f>
        <v>0</v>
      </c>
      <c r="D28" s="245">
        <f>SUM(D13:D27)</f>
        <v>47</v>
      </c>
      <c r="E28" s="245">
        <f t="shared" ref="E28:AF28" si="7">SUM(E13:E27)</f>
        <v>3</v>
      </c>
      <c r="F28" s="245">
        <f t="shared" si="7"/>
        <v>20</v>
      </c>
      <c r="G28" s="245">
        <f t="shared" si="7"/>
        <v>405</v>
      </c>
      <c r="H28" s="245">
        <f t="shared" si="7"/>
        <v>210</v>
      </c>
      <c r="I28" s="245">
        <f t="shared" si="7"/>
        <v>105</v>
      </c>
      <c r="J28" s="245">
        <f t="shared" si="7"/>
        <v>15</v>
      </c>
      <c r="K28" s="245">
        <f t="shared" si="7"/>
        <v>75</v>
      </c>
      <c r="L28" s="272">
        <f t="shared" si="7"/>
        <v>11</v>
      </c>
      <c r="M28" s="245">
        <f t="shared" si="7"/>
        <v>1</v>
      </c>
      <c r="N28" s="245">
        <f t="shared" si="7"/>
        <v>7</v>
      </c>
      <c r="O28" s="245">
        <f t="shared" si="7"/>
        <v>6</v>
      </c>
      <c r="P28" s="245">
        <f t="shared" si="7"/>
        <v>2</v>
      </c>
      <c r="Q28" s="245">
        <f t="shared" si="7"/>
        <v>1</v>
      </c>
      <c r="R28" s="245">
        <f t="shared" si="7"/>
        <v>1</v>
      </c>
      <c r="S28" s="272">
        <f t="shared" si="7"/>
        <v>13</v>
      </c>
      <c r="T28" s="245">
        <f t="shared" si="7"/>
        <v>2</v>
      </c>
      <c r="U28" s="245">
        <f t="shared" si="7"/>
        <v>8</v>
      </c>
      <c r="V28" s="245">
        <f t="shared" si="7"/>
        <v>6</v>
      </c>
      <c r="W28" s="245">
        <f t="shared" si="7"/>
        <v>4</v>
      </c>
      <c r="X28" s="245">
        <f t="shared" si="7"/>
        <v>0</v>
      </c>
      <c r="Y28" s="245">
        <f t="shared" si="7"/>
        <v>2</v>
      </c>
      <c r="Z28" s="272">
        <f t="shared" si="7"/>
        <v>23</v>
      </c>
      <c r="AA28" s="245">
        <f t="shared" si="7"/>
        <v>0</v>
      </c>
      <c r="AB28" s="245">
        <f t="shared" si="7"/>
        <v>5</v>
      </c>
      <c r="AC28" s="245">
        <f t="shared" si="7"/>
        <v>2</v>
      </c>
      <c r="AD28" s="245">
        <f t="shared" si="7"/>
        <v>1</v>
      </c>
      <c r="AE28" s="245">
        <f t="shared" si="7"/>
        <v>0</v>
      </c>
      <c r="AF28" s="248">
        <f t="shared" si="7"/>
        <v>2</v>
      </c>
      <c r="AG28"/>
    </row>
    <row r="29" spans="1:41" ht="27.75" customHeight="1" thickBot="1">
      <c r="A29" s="66"/>
      <c r="B29" s="45" t="s">
        <v>33</v>
      </c>
      <c r="C29" s="99"/>
      <c r="D29" s="246"/>
      <c r="E29" s="246"/>
      <c r="F29" s="246"/>
      <c r="G29" s="246"/>
      <c r="H29" s="246"/>
      <c r="I29" s="246"/>
      <c r="J29" s="246"/>
      <c r="K29" s="246"/>
      <c r="L29" s="338"/>
      <c r="M29" s="247"/>
      <c r="N29" s="247"/>
      <c r="O29" s="680">
        <f>SUM(O28:R28)</f>
        <v>10</v>
      </c>
      <c r="P29" s="681"/>
      <c r="Q29" s="681"/>
      <c r="R29" s="682"/>
      <c r="S29" s="335"/>
      <c r="T29" s="247"/>
      <c r="U29" s="247"/>
      <c r="V29" s="680">
        <f>SUM(V28:Y28)</f>
        <v>12</v>
      </c>
      <c r="W29" s="681"/>
      <c r="X29" s="681"/>
      <c r="Y29" s="682"/>
      <c r="Z29" s="335"/>
      <c r="AA29" s="247"/>
      <c r="AB29" s="247"/>
      <c r="AC29" s="680">
        <f>SUM(AC28:AF28)</f>
        <v>5</v>
      </c>
      <c r="AD29" s="681"/>
      <c r="AE29" s="681"/>
      <c r="AF29" s="682"/>
      <c r="AG29"/>
    </row>
    <row r="30" spans="1:41" ht="27.75" customHeight="1" thickBot="1">
      <c r="A30" s="46"/>
      <c r="B30" s="45" t="s">
        <v>38</v>
      </c>
      <c r="C30" s="47"/>
      <c r="D30" s="47"/>
      <c r="E30" s="47"/>
      <c r="F30" s="47"/>
      <c r="G30" s="47"/>
      <c r="H30" s="141"/>
      <c r="I30" s="47"/>
      <c r="J30" s="47"/>
      <c r="K30" s="478"/>
      <c r="L30" s="43"/>
      <c r="M30" s="43"/>
      <c r="N30" s="43"/>
      <c r="O30" s="677">
        <f>15*SUM(O29:R29)</f>
        <v>150</v>
      </c>
      <c r="P30" s="678"/>
      <c r="Q30" s="678"/>
      <c r="R30" s="679"/>
      <c r="S30" s="10"/>
      <c r="T30" s="10"/>
      <c r="U30" s="10"/>
      <c r="V30" s="677">
        <f>15*SUM(V29:Y29)</f>
        <v>180</v>
      </c>
      <c r="W30" s="678"/>
      <c r="X30" s="678"/>
      <c r="Y30" s="679"/>
      <c r="Z30" s="43"/>
      <c r="AA30" s="43"/>
      <c r="AB30" s="43"/>
      <c r="AC30" s="677">
        <f>15*SUM(AC29:AF29)</f>
        <v>75</v>
      </c>
      <c r="AD30" s="678"/>
      <c r="AE30" s="678"/>
      <c r="AF30" s="679"/>
      <c r="AG30"/>
    </row>
    <row r="31" spans="1:41" ht="25.5" customHeight="1">
      <c r="I31" s="100"/>
      <c r="K31" s="341"/>
      <c r="L31" s="251"/>
      <c r="M31" s="309"/>
      <c r="N31" s="251"/>
      <c r="O31" s="251"/>
      <c r="P31" s="341"/>
      <c r="Q31" s="251"/>
      <c r="R31" s="251"/>
      <c r="S31" s="251"/>
      <c r="T31" s="251"/>
      <c r="U31" s="251"/>
      <c r="V31" s="251"/>
      <c r="W31" s="341"/>
      <c r="X31" s="251"/>
      <c r="Y31" s="251"/>
      <c r="Z31" s="251"/>
      <c r="AA31" s="251"/>
      <c r="AB31" s="251"/>
      <c r="AC31" s="309"/>
      <c r="AD31" s="341"/>
      <c r="AG31"/>
    </row>
    <row r="32" spans="1:41" ht="21.95" customHeight="1">
      <c r="B32" s="153"/>
      <c r="C32" s="154"/>
      <c r="D32" s="154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G32"/>
    </row>
    <row r="33" spans="33:33" ht="21.95" customHeight="1">
      <c r="AG33"/>
    </row>
    <row r="34" spans="33:33" ht="21.95" customHeight="1">
      <c r="AG34"/>
    </row>
  </sheetData>
  <mergeCells count="18">
    <mergeCell ref="B5:AA5"/>
    <mergeCell ref="B6:AB6"/>
    <mergeCell ref="C8:C11"/>
    <mergeCell ref="D8:D11"/>
    <mergeCell ref="E8:E11"/>
    <mergeCell ref="F8:F11"/>
    <mergeCell ref="G8:K8"/>
    <mergeCell ref="M8:Q8"/>
    <mergeCell ref="S8:Y8"/>
    <mergeCell ref="AA8:AE8"/>
    <mergeCell ref="AC29:AF29"/>
    <mergeCell ref="O30:R30"/>
    <mergeCell ref="V30:Y30"/>
    <mergeCell ref="AC30:AF30"/>
    <mergeCell ref="G9:G11"/>
    <mergeCell ref="H9:K9"/>
    <mergeCell ref="O29:R29"/>
    <mergeCell ref="V29:Y29"/>
  </mergeCells>
  <phoneticPr fontId="31" type="noConversion"/>
  <printOptions horizontalCentered="1"/>
  <pageMargins left="0.39370078740157483" right="0.39370078740157483" top="1.5748031496062993" bottom="0.19685039370078741" header="0.51181102362204722" footer="0.51181102362204722"/>
  <pageSetup paperSize="9" scale="54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1">
    <tabColor indexed="51"/>
    <pageSetUpPr fitToPage="1"/>
  </sheetPr>
  <dimension ref="A1:BU62"/>
  <sheetViews>
    <sheetView showGridLines="0" showZeros="0" tabSelected="1" topLeftCell="A6" zoomScale="75" workbookViewId="0">
      <selection activeCell="AL20" sqref="AL20"/>
    </sheetView>
  </sheetViews>
  <sheetFormatPr defaultRowHeight="15"/>
  <cols>
    <col min="1" max="1" width="6" style="81" customWidth="1"/>
    <col min="2" max="2" width="32.140625" style="81" customWidth="1"/>
    <col min="3" max="3" width="10.7109375" style="5" customWidth="1"/>
    <col min="4" max="4" width="9" style="81" customWidth="1"/>
    <col min="5" max="5" width="5.7109375" style="81" customWidth="1"/>
    <col min="6" max="6" width="8.140625" style="81" customWidth="1"/>
    <col min="7" max="7" width="7.7109375" style="81" customWidth="1"/>
    <col min="8" max="8" width="6.7109375" style="81" customWidth="1"/>
    <col min="9" max="9" width="5.42578125" style="81" customWidth="1"/>
    <col min="10" max="10" width="5.85546875" style="81" customWidth="1"/>
    <col min="11" max="11" width="5.140625" style="81" customWidth="1"/>
    <col min="12" max="12" width="3.7109375" style="81" customWidth="1"/>
    <col min="13" max="13" width="5.140625" style="81" customWidth="1"/>
    <col min="14" max="14" width="4.42578125" style="81" customWidth="1"/>
    <col min="15" max="15" width="4.7109375" style="81" customWidth="1"/>
    <col min="16" max="16" width="3.7109375" style="81" customWidth="1"/>
    <col min="17" max="17" width="15.85546875" style="81" customWidth="1"/>
    <col min="18" max="18" width="4.85546875" style="81" customWidth="1"/>
    <col min="19" max="19" width="3.7109375" style="81" customWidth="1"/>
    <col min="20" max="20" width="6.140625" style="81" customWidth="1"/>
    <col min="21" max="21" width="4.28515625" style="81" customWidth="1"/>
    <col min="22" max="24" width="3.7109375" style="81" customWidth="1"/>
    <col min="25" max="25" width="4.140625" style="81" customWidth="1"/>
    <col min="26" max="26" width="3.7109375" style="81" customWidth="1"/>
    <col min="27" max="27" width="5.85546875" style="81" customWidth="1"/>
    <col min="28" max="28" width="4.42578125" style="81" customWidth="1"/>
    <col min="29" max="31" width="3.7109375" style="81" customWidth="1"/>
    <col min="32" max="33" width="4.42578125" style="81" customWidth="1"/>
    <col min="34" max="35" width="3.7109375" style="81" customWidth="1"/>
    <col min="36" max="36" width="4.28515625" style="81" customWidth="1"/>
    <col min="37" max="39" width="3.7109375" style="81" customWidth="1"/>
    <col min="40" max="40" width="4.85546875" style="81" customWidth="1"/>
    <col min="41" max="42" width="3.7109375" style="81" customWidth="1"/>
    <col min="43" max="43" width="4.42578125" style="81" customWidth="1"/>
    <col min="44" max="44" width="3.7109375" style="81" customWidth="1"/>
    <col min="45" max="45" width="4.85546875" style="81" customWidth="1"/>
    <col min="46" max="46" width="3.7109375" style="81" customWidth="1"/>
    <col min="47" max="47" width="4.42578125" style="81" customWidth="1"/>
    <col min="48" max="52" width="3.7109375" style="81" customWidth="1"/>
    <col min="53" max="61" width="3.7109375" style="10" customWidth="1"/>
    <col min="62" max="62" width="1.28515625" style="10" customWidth="1"/>
    <col min="63" max="63" width="11.7109375" style="10" customWidth="1"/>
    <col min="64" max="64" width="11" style="10" customWidth="1"/>
    <col min="65" max="65" width="12.28515625" style="10" customWidth="1"/>
    <col min="66" max="66" width="6.7109375" style="10" customWidth="1"/>
    <col min="67" max="67" width="3.7109375" style="10" customWidth="1"/>
    <col min="68" max="69" width="0.140625" style="10" hidden="1" customWidth="1"/>
    <col min="70" max="70" width="7" style="10" hidden="1" customWidth="1"/>
    <col min="71" max="71" width="0.140625" style="10" hidden="1" customWidth="1"/>
    <col min="72" max="72" width="13.140625" style="10" hidden="1" customWidth="1"/>
    <col min="73" max="73" width="0.28515625" style="10" hidden="1" customWidth="1"/>
    <col min="74" max="16384" width="9.140625" style="81"/>
  </cols>
  <sheetData>
    <row r="1" spans="1:73" ht="22.7" customHeight="1">
      <c r="A1" s="176" t="s">
        <v>2</v>
      </c>
      <c r="B1" s="109"/>
      <c r="C1" s="110"/>
      <c r="G1" s="89"/>
      <c r="J1" s="143" t="s">
        <v>3</v>
      </c>
      <c r="K1" s="143"/>
      <c r="L1" s="143"/>
      <c r="M1" s="143"/>
      <c r="O1" s="98" t="s">
        <v>66</v>
      </c>
      <c r="P1" s="177"/>
      <c r="Q1" s="142"/>
      <c r="R1" s="178"/>
      <c r="S1" s="178"/>
      <c r="T1" s="178"/>
      <c r="U1" s="178"/>
      <c r="V1" s="178"/>
      <c r="W1" s="178"/>
      <c r="X1" s="142"/>
      <c r="Y1" s="178"/>
      <c r="Z1" s="120"/>
      <c r="AA1" s="120"/>
      <c r="AB1" s="120"/>
      <c r="AC1" s="120"/>
      <c r="AD1" s="120"/>
      <c r="AE1" s="120"/>
      <c r="AF1" s="120"/>
      <c r="AG1" s="120"/>
      <c r="AH1" s="89"/>
      <c r="AI1" s="89"/>
      <c r="AJ1" s="89"/>
      <c r="AK1" s="89"/>
      <c r="AL1" s="89"/>
      <c r="AM1" s="13"/>
      <c r="AN1" s="13"/>
      <c r="AO1" s="13"/>
      <c r="BA1" s="81"/>
      <c r="BB1" s="81"/>
      <c r="BC1" s="81"/>
      <c r="BD1" s="81"/>
      <c r="BE1" s="81"/>
      <c r="BF1" s="81"/>
      <c r="BG1" s="81"/>
      <c r="BH1" s="81"/>
      <c r="BI1" s="81"/>
      <c r="BJ1" s="81"/>
      <c r="BL1" s="13"/>
      <c r="BM1" s="14"/>
      <c r="BN1" s="13"/>
      <c r="BO1" s="13"/>
    </row>
    <row r="2" spans="1:73" ht="24" customHeight="1">
      <c r="A2" s="176" t="str">
        <f>'Og-mgr'!A2</f>
        <v>WYDZIAŁ INŻYNIERII TRANSPORTU</v>
      </c>
      <c r="B2" s="109"/>
      <c r="C2" s="110"/>
      <c r="G2" s="79"/>
      <c r="H2" s="79"/>
      <c r="I2" s="79"/>
      <c r="J2" s="143"/>
      <c r="K2" s="143"/>
      <c r="L2" s="143"/>
      <c r="M2" s="143"/>
      <c r="O2" s="166"/>
      <c r="P2" s="19"/>
      <c r="Q2" s="19"/>
      <c r="R2" s="19"/>
      <c r="S2" s="19"/>
      <c r="T2" s="19"/>
      <c r="U2" s="19"/>
      <c r="V2" s="19"/>
      <c r="W2" s="166"/>
      <c r="X2" s="117"/>
      <c r="Y2" s="18"/>
      <c r="Z2" s="19"/>
      <c r="AA2" s="19"/>
      <c r="AB2" s="19"/>
      <c r="AC2" s="19"/>
      <c r="AD2" s="19"/>
      <c r="AE2" s="19"/>
      <c r="AF2" s="20"/>
      <c r="AG2" s="18"/>
      <c r="AH2" s="13"/>
      <c r="AI2" s="120"/>
      <c r="AJ2" s="120"/>
      <c r="AK2" s="120"/>
      <c r="BA2" s="81"/>
      <c r="BB2" s="81"/>
      <c r="BC2" s="81"/>
      <c r="BD2" s="81"/>
      <c r="BE2" s="81"/>
      <c r="BF2" s="81"/>
      <c r="BG2" s="81"/>
      <c r="BH2" s="81"/>
      <c r="BI2" s="81"/>
      <c r="BJ2" s="81"/>
      <c r="BL2" s="120"/>
      <c r="BM2" s="120"/>
      <c r="BN2" s="120"/>
      <c r="BO2" s="120"/>
      <c r="BS2" s="81"/>
      <c r="BT2" s="81"/>
    </row>
    <row r="3" spans="1:73" ht="23.25" customHeight="1">
      <c r="A3" s="176"/>
      <c r="B3" s="109"/>
      <c r="C3" s="110"/>
      <c r="G3" s="89"/>
      <c r="H3" s="89"/>
      <c r="I3" s="89"/>
      <c r="J3" s="89"/>
      <c r="K3" s="89"/>
      <c r="L3" s="89"/>
      <c r="M3" s="89"/>
      <c r="O3" s="18"/>
      <c r="P3" s="19"/>
      <c r="Q3" s="19"/>
      <c r="R3" s="20"/>
      <c r="S3" s="20"/>
      <c r="T3" s="20"/>
      <c r="U3" s="20"/>
      <c r="V3" s="20"/>
      <c r="W3" s="19"/>
      <c r="X3" s="13"/>
      <c r="Y3" s="167"/>
      <c r="Z3" s="167"/>
      <c r="AA3" s="167"/>
      <c r="AB3" s="167"/>
      <c r="AC3" s="167"/>
      <c r="AD3" s="167"/>
      <c r="AE3" s="167"/>
      <c r="AF3" s="20"/>
      <c r="AG3" s="67"/>
      <c r="AH3" s="13"/>
      <c r="BA3" s="81"/>
      <c r="BB3" s="81"/>
      <c r="BC3" s="81"/>
      <c r="BD3" s="81"/>
      <c r="BE3" s="81"/>
      <c r="BF3" s="81"/>
      <c r="BG3" s="81"/>
      <c r="BH3" s="81"/>
      <c r="BI3" s="81"/>
      <c r="BJ3" s="81"/>
      <c r="BL3" s="120"/>
      <c r="BM3" s="120"/>
      <c r="BN3" s="120"/>
      <c r="BO3" s="120"/>
      <c r="BS3" s="81"/>
      <c r="BT3" s="81"/>
    </row>
    <row r="4" spans="1:73" ht="23.25" customHeight="1">
      <c r="A4" s="176"/>
      <c r="B4" s="109"/>
      <c r="C4" s="110"/>
      <c r="G4" s="89"/>
      <c r="H4" s="89"/>
      <c r="I4" s="89"/>
      <c r="J4" s="89"/>
      <c r="K4" s="89"/>
      <c r="L4" s="89"/>
      <c r="M4" s="89"/>
      <c r="O4" s="18"/>
      <c r="P4" s="19"/>
      <c r="Q4" s="19"/>
      <c r="R4" s="20"/>
      <c r="S4" s="20"/>
      <c r="T4" s="20"/>
      <c r="U4" s="20"/>
      <c r="V4" s="20"/>
      <c r="W4" s="19"/>
      <c r="X4" s="13"/>
      <c r="Y4" s="167"/>
      <c r="Z4" s="167"/>
      <c r="AA4" s="167"/>
      <c r="AB4" s="167"/>
      <c r="AC4" s="167"/>
      <c r="AD4" s="167"/>
      <c r="AE4" s="167"/>
      <c r="AF4" s="20"/>
      <c r="AG4" s="67"/>
      <c r="AH4" s="13"/>
      <c r="BA4" s="81"/>
      <c r="BB4" s="81"/>
      <c r="BC4" s="81"/>
      <c r="BD4" s="81"/>
      <c r="BE4" s="81"/>
      <c r="BF4" s="81"/>
      <c r="BG4" s="81"/>
      <c r="BH4" s="81"/>
      <c r="BI4" s="81"/>
      <c r="BJ4" s="81"/>
      <c r="BL4" s="120"/>
      <c r="BM4" s="120"/>
      <c r="BN4" s="120"/>
      <c r="BO4" s="120"/>
      <c r="BS4" s="81"/>
      <c r="BT4" s="81"/>
    </row>
    <row r="5" spans="1:73" ht="34.5" customHeight="1">
      <c r="B5" s="80"/>
      <c r="C5" s="80"/>
      <c r="D5" s="88"/>
      <c r="E5" s="80"/>
      <c r="F5" s="80"/>
      <c r="G5" s="80"/>
      <c r="O5" s="166"/>
      <c r="P5" s="166"/>
      <c r="Q5" s="166"/>
      <c r="R5" s="166"/>
      <c r="S5" s="166"/>
      <c r="T5" s="166"/>
      <c r="U5" s="166"/>
      <c r="V5" s="20"/>
      <c r="W5" s="19"/>
      <c r="X5" s="17"/>
      <c r="Y5" s="119"/>
      <c r="Z5" s="17"/>
      <c r="AA5" s="17"/>
      <c r="AB5" s="17"/>
      <c r="AC5" s="17"/>
      <c r="AD5" s="13"/>
      <c r="AE5" s="118"/>
      <c r="AF5" s="67"/>
      <c r="AG5" s="67"/>
      <c r="AH5" s="13"/>
      <c r="BA5" s="81"/>
      <c r="BB5" s="81"/>
      <c r="BC5" s="81"/>
      <c r="BD5" s="81"/>
      <c r="BE5" s="81"/>
      <c r="BF5" s="81"/>
      <c r="BG5" s="81"/>
      <c r="BH5" s="81"/>
      <c r="BI5" s="81"/>
      <c r="BJ5" s="81"/>
      <c r="BL5" s="120"/>
      <c r="BM5" s="120"/>
      <c r="BN5" s="120"/>
      <c r="BO5" s="120"/>
      <c r="BS5" s="81"/>
      <c r="BT5" s="81"/>
    </row>
    <row r="6" spans="1:73" ht="21.75" customHeight="1">
      <c r="A6" s="174"/>
      <c r="B6" s="174"/>
      <c r="C6" s="647" t="s">
        <v>43</v>
      </c>
      <c r="D6" s="647"/>
      <c r="E6" s="647"/>
      <c r="F6" s="647"/>
      <c r="G6" s="647"/>
      <c r="H6" s="647"/>
      <c r="I6" s="647"/>
      <c r="J6" s="647"/>
      <c r="K6" s="647"/>
      <c r="L6" s="647"/>
      <c r="M6" s="647"/>
      <c r="N6" s="647"/>
      <c r="O6" s="647"/>
      <c r="P6" s="647"/>
      <c r="Q6" s="647"/>
      <c r="R6" s="647"/>
      <c r="S6" s="647"/>
      <c r="T6" s="647"/>
      <c r="U6" s="647"/>
      <c r="V6" s="647"/>
      <c r="W6" s="647"/>
      <c r="X6" s="647"/>
      <c r="Y6" s="647"/>
      <c r="Z6" s="647"/>
      <c r="AA6" s="647"/>
      <c r="AB6" s="647"/>
      <c r="AC6" s="647"/>
      <c r="AD6" s="647"/>
      <c r="AE6" s="647"/>
      <c r="AF6" s="174"/>
      <c r="AG6" s="174"/>
      <c r="AH6" s="120"/>
      <c r="AI6" s="120"/>
      <c r="AJ6" s="10"/>
      <c r="AK6" s="10"/>
      <c r="AL6" s="10"/>
      <c r="AO6" s="10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1"/>
      <c r="BP6" s="81"/>
      <c r="BQ6" s="81"/>
      <c r="BR6" s="81"/>
      <c r="BS6" s="81"/>
      <c r="BT6" s="81"/>
      <c r="BU6" s="81"/>
    </row>
    <row r="7" spans="1:73" ht="1.5" customHeight="1">
      <c r="B7" s="92"/>
      <c r="C7" s="82"/>
      <c r="E7" s="143"/>
      <c r="F7" s="21"/>
      <c r="G7" s="22"/>
      <c r="H7" s="21"/>
      <c r="I7" s="21"/>
      <c r="J7" s="21"/>
      <c r="K7" s="21"/>
      <c r="L7" s="48"/>
      <c r="M7" s="21"/>
      <c r="N7" s="21"/>
      <c r="O7" s="21"/>
      <c r="P7" s="21"/>
      <c r="Q7" s="16"/>
      <c r="R7" s="16"/>
      <c r="S7" s="21"/>
      <c r="T7" s="23"/>
      <c r="U7" s="3"/>
      <c r="V7" s="89"/>
      <c r="W7" s="89"/>
      <c r="X7" s="89"/>
      <c r="Y7" s="89"/>
      <c r="AA7" s="18"/>
      <c r="AB7" s="19"/>
      <c r="AC7" s="19"/>
      <c r="AD7" s="20"/>
      <c r="AE7" s="20"/>
      <c r="AF7" s="20"/>
      <c r="AG7" s="20"/>
      <c r="AH7" s="172"/>
      <c r="AI7" s="172"/>
      <c r="AJ7" s="172"/>
      <c r="AK7" s="172"/>
      <c r="AL7" s="172"/>
      <c r="AM7" s="172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</row>
    <row r="8" spans="1:73" ht="30.75" customHeight="1">
      <c r="A8" s="24"/>
      <c r="B8" s="25"/>
      <c r="C8" s="690" t="s">
        <v>28</v>
      </c>
      <c r="D8" s="693" t="s">
        <v>26</v>
      </c>
      <c r="E8" s="649" t="s">
        <v>27</v>
      </c>
      <c r="F8" s="658" t="s">
        <v>4</v>
      </c>
      <c r="G8" s="659"/>
      <c r="H8" s="659"/>
      <c r="I8" s="659"/>
      <c r="J8" s="660"/>
      <c r="K8" s="64"/>
      <c r="L8" s="175" t="s">
        <v>29</v>
      </c>
      <c r="M8" s="175"/>
      <c r="N8" s="175"/>
      <c r="O8" s="175"/>
      <c r="P8" s="175"/>
      <c r="Q8" s="49"/>
      <c r="R8" s="26"/>
      <c r="S8" s="175" t="s">
        <v>29</v>
      </c>
      <c r="T8" s="175"/>
      <c r="U8" s="175"/>
      <c r="V8" s="175"/>
      <c r="W8" s="175"/>
      <c r="X8" s="49"/>
      <c r="Y8" s="26"/>
      <c r="Z8" s="175" t="s">
        <v>29</v>
      </c>
      <c r="AA8" s="175"/>
      <c r="AB8" s="175"/>
      <c r="AC8" s="175"/>
      <c r="AD8" s="175"/>
      <c r="AE8" s="49"/>
      <c r="AF8" s="182"/>
      <c r="AG8" s="182"/>
      <c r="AH8" s="172"/>
      <c r="AI8" s="172"/>
      <c r="AJ8" s="172"/>
      <c r="AK8" s="172"/>
      <c r="AL8" s="172"/>
      <c r="AM8" s="172"/>
      <c r="BA8" s="81"/>
      <c r="BB8" s="81"/>
      <c r="BC8" s="81"/>
      <c r="BD8" s="81"/>
      <c r="BE8" s="81"/>
      <c r="BF8" s="81"/>
      <c r="BG8" s="81"/>
      <c r="BH8" s="81"/>
      <c r="BI8" s="81"/>
      <c r="BJ8" s="81"/>
      <c r="BK8" s="81"/>
      <c r="BL8" s="81"/>
      <c r="BM8" s="81"/>
      <c r="BN8" s="81"/>
      <c r="BO8" s="81"/>
      <c r="BP8" s="81"/>
      <c r="BQ8" s="81"/>
      <c r="BR8" s="81"/>
      <c r="BS8" s="81"/>
      <c r="BT8" s="81"/>
      <c r="BU8" s="81"/>
    </row>
    <row r="9" spans="1:73" ht="24.75" customHeight="1">
      <c r="A9" s="27"/>
      <c r="B9" s="28"/>
      <c r="C9" s="691"/>
      <c r="D9" s="694"/>
      <c r="E9" s="650"/>
      <c r="F9" s="696" t="s">
        <v>7</v>
      </c>
      <c r="G9" s="699" t="s">
        <v>5</v>
      </c>
      <c r="H9" s="659"/>
      <c r="I9" s="659"/>
      <c r="J9" s="660"/>
      <c r="K9" s="86"/>
      <c r="L9" s="6"/>
      <c r="M9" s="6"/>
      <c r="N9" s="52"/>
      <c r="O9" s="52" t="s">
        <v>13</v>
      </c>
      <c r="P9" s="52"/>
      <c r="Q9" s="53"/>
      <c r="R9" s="52"/>
      <c r="S9" s="52"/>
      <c r="T9" s="52"/>
      <c r="U9" s="52"/>
      <c r="V9" s="52" t="s">
        <v>14</v>
      </c>
      <c r="W9" s="52"/>
      <c r="X9" s="53"/>
      <c r="Y9" s="52"/>
      <c r="Z9" s="52"/>
      <c r="AA9" s="52"/>
      <c r="AB9" s="52"/>
      <c r="AC9" s="52" t="s">
        <v>15</v>
      </c>
      <c r="AD9" s="52"/>
      <c r="AE9" s="53"/>
      <c r="AF9" s="52"/>
      <c r="AG9" s="52"/>
      <c r="AH9" s="172"/>
      <c r="AI9" s="172"/>
      <c r="AJ9" s="172"/>
      <c r="AK9" s="172"/>
      <c r="AL9" s="172"/>
      <c r="AM9" s="172"/>
      <c r="AN9" s="143"/>
      <c r="AO9" s="143"/>
      <c r="AP9" s="143"/>
      <c r="AQ9" s="143"/>
      <c r="AR9" s="143"/>
      <c r="AS9" s="143"/>
      <c r="AT9" s="143"/>
      <c r="AU9" s="143"/>
      <c r="AV9" s="143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</row>
    <row r="10" spans="1:73" ht="21.75" customHeight="1">
      <c r="A10" s="27" t="s">
        <v>0</v>
      </c>
      <c r="B10" s="58" t="s">
        <v>6</v>
      </c>
      <c r="C10" s="691"/>
      <c r="D10" s="694"/>
      <c r="E10" s="650"/>
      <c r="F10" s="697"/>
      <c r="G10" s="101" t="s">
        <v>8</v>
      </c>
      <c r="H10" s="102" t="s">
        <v>9</v>
      </c>
      <c r="I10" s="102" t="s">
        <v>10</v>
      </c>
      <c r="J10" s="103" t="s">
        <v>11</v>
      </c>
      <c r="K10" s="87"/>
      <c r="L10" s="29" t="s">
        <v>12</v>
      </c>
      <c r="M10" s="30"/>
      <c r="N10" s="31"/>
      <c r="O10" s="32"/>
      <c r="P10" s="31"/>
      <c r="Q10" s="33"/>
      <c r="R10" s="31"/>
      <c r="S10" s="29" t="s">
        <v>12</v>
      </c>
      <c r="T10" s="30"/>
      <c r="U10" s="31"/>
      <c r="V10" s="32"/>
      <c r="W10" s="31"/>
      <c r="X10" s="33"/>
      <c r="Y10" s="31"/>
      <c r="Z10" s="34" t="s">
        <v>12</v>
      </c>
      <c r="AA10" s="35"/>
      <c r="AB10" s="31"/>
      <c r="AC10" s="32"/>
      <c r="AD10" s="31"/>
      <c r="AE10" s="33"/>
      <c r="AF10" s="183"/>
      <c r="AG10" s="183"/>
      <c r="AH10" s="172"/>
      <c r="AI10" s="172"/>
      <c r="AJ10" s="172"/>
      <c r="AK10" s="172"/>
      <c r="AL10" s="172"/>
      <c r="AM10" s="172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</row>
    <row r="11" spans="1:73" s="5" customFormat="1" ht="31.7" customHeight="1">
      <c r="A11" s="36"/>
      <c r="B11" s="37"/>
      <c r="C11" s="692"/>
      <c r="D11" s="695"/>
      <c r="E11" s="651"/>
      <c r="F11" s="698"/>
      <c r="G11" s="55" t="s">
        <v>16</v>
      </c>
      <c r="H11" s="55" t="s">
        <v>1</v>
      </c>
      <c r="I11" s="55" t="s">
        <v>17</v>
      </c>
      <c r="J11" s="56" t="s">
        <v>18</v>
      </c>
      <c r="K11" s="96" t="s">
        <v>28</v>
      </c>
      <c r="L11" s="55" t="s">
        <v>19</v>
      </c>
      <c r="M11" s="57" t="s">
        <v>20</v>
      </c>
      <c r="N11" s="61" t="s">
        <v>16</v>
      </c>
      <c r="O11" s="63" t="s">
        <v>1</v>
      </c>
      <c r="P11" s="55" t="s">
        <v>17</v>
      </c>
      <c r="Q11" s="56" t="s">
        <v>18</v>
      </c>
      <c r="R11" s="96" t="s">
        <v>28</v>
      </c>
      <c r="S11" s="55" t="s">
        <v>19</v>
      </c>
      <c r="T11" s="57" t="s">
        <v>20</v>
      </c>
      <c r="U11" s="60" t="s">
        <v>16</v>
      </c>
      <c r="V11" s="62" t="s">
        <v>1</v>
      </c>
      <c r="W11" s="63" t="s">
        <v>17</v>
      </c>
      <c r="X11" s="56" t="s">
        <v>18</v>
      </c>
      <c r="Y11" s="96" t="s">
        <v>28</v>
      </c>
      <c r="Z11" s="55" t="s">
        <v>19</v>
      </c>
      <c r="AA11" s="57" t="s">
        <v>20</v>
      </c>
      <c r="AB11" s="61" t="s">
        <v>16</v>
      </c>
      <c r="AC11" s="63" t="s">
        <v>1</v>
      </c>
      <c r="AD11" s="63" t="s">
        <v>17</v>
      </c>
      <c r="AE11" s="56" t="s">
        <v>18</v>
      </c>
      <c r="AF11" s="191"/>
      <c r="AG11" s="191"/>
      <c r="AH11" s="172"/>
      <c r="AI11" s="172"/>
      <c r="AJ11" s="172"/>
      <c r="AK11" s="172"/>
      <c r="AL11" s="172"/>
      <c r="AM11" s="172"/>
    </row>
    <row r="12" spans="1:73" s="143" customFormat="1" ht="21.95" customHeight="1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1"/>
      <c r="S12" s="39"/>
      <c r="T12" s="40"/>
      <c r="U12" s="8"/>
      <c r="V12" s="8"/>
      <c r="W12" s="8"/>
      <c r="X12" s="8"/>
      <c r="Y12" s="8"/>
      <c r="Z12" s="8"/>
      <c r="AA12" s="8"/>
      <c r="AB12" s="8"/>
      <c r="AC12" s="8"/>
      <c r="AD12" s="8"/>
      <c r="AE12" s="9"/>
      <c r="AF12" s="158"/>
      <c r="AG12" s="158"/>
      <c r="AH12" s="172"/>
      <c r="AI12" s="172"/>
      <c r="AJ12" s="172"/>
      <c r="AK12" s="172"/>
      <c r="AL12" s="172"/>
      <c r="AM12" s="172"/>
    </row>
    <row r="13" spans="1:73" ht="31.5">
      <c r="A13" s="112" t="s">
        <v>34</v>
      </c>
      <c r="B13" s="114" t="s">
        <v>50</v>
      </c>
      <c r="C13" s="169">
        <f t="shared" ref="C13:E15" si="0">K13+R13+Y13</f>
        <v>13</v>
      </c>
      <c r="D13" s="169">
        <f t="shared" si="0"/>
        <v>0</v>
      </c>
      <c r="E13" s="169">
        <f t="shared" si="0"/>
        <v>7</v>
      </c>
      <c r="F13" s="169">
        <f>SUM(G13:J13)</f>
        <v>150</v>
      </c>
      <c r="G13" s="93">
        <f t="shared" ref="G13:J15" si="1">15*SUM(N13,U13,AB13)</f>
        <v>15</v>
      </c>
      <c r="H13" s="93">
        <f t="shared" si="1"/>
        <v>105</v>
      </c>
      <c r="I13" s="93">
        <f t="shared" si="1"/>
        <v>0</v>
      </c>
      <c r="J13" s="93">
        <f t="shared" si="1"/>
        <v>30</v>
      </c>
      <c r="K13" s="145">
        <f>'Og-mgr'!L29</f>
        <v>6</v>
      </c>
      <c r="L13" s="133">
        <f>'Og-mgr'!M29</f>
        <v>0</v>
      </c>
      <c r="M13" s="195">
        <f>'Og-mgr'!N29</f>
        <v>2</v>
      </c>
      <c r="N13" s="285">
        <f>'Og-mgr'!O29</f>
        <v>0</v>
      </c>
      <c r="O13" s="133">
        <f>'Og-mgr'!P29</f>
        <v>2</v>
      </c>
      <c r="P13" s="133">
        <f>'Og-mgr'!Q29</f>
        <v>0</v>
      </c>
      <c r="Q13" s="195">
        <f>'Og-mgr'!R29</f>
        <v>0</v>
      </c>
      <c r="R13" s="145">
        <f>'Og-mgr'!S29</f>
        <v>3</v>
      </c>
      <c r="S13" s="133">
        <f>'Og-mgr'!T29</f>
        <v>0</v>
      </c>
      <c r="T13" s="195">
        <f>'Og-mgr'!U29</f>
        <v>2</v>
      </c>
      <c r="U13" s="285">
        <f>'Og-mgr'!V29</f>
        <v>0</v>
      </c>
      <c r="V13" s="133">
        <f>'Og-mgr'!W29</f>
        <v>3</v>
      </c>
      <c r="W13" s="133">
        <f>'Og-mgr'!X29</f>
        <v>0</v>
      </c>
      <c r="X13" s="195">
        <f>'Og-mgr'!Y29</f>
        <v>0</v>
      </c>
      <c r="Y13" s="145">
        <f>'Og-mgr'!Z29</f>
        <v>4</v>
      </c>
      <c r="Z13" s="133">
        <f>'Og-mgr'!AA29</f>
        <v>0</v>
      </c>
      <c r="AA13" s="195">
        <f>'Og-mgr'!AB29</f>
        <v>3</v>
      </c>
      <c r="AB13" s="285">
        <f>'Og-mgr'!AC29</f>
        <v>1</v>
      </c>
      <c r="AC13" s="133">
        <f>'Og-mgr'!AD29</f>
        <v>2</v>
      </c>
      <c r="AD13" s="133">
        <f>'Og-mgr'!AE29</f>
        <v>0</v>
      </c>
      <c r="AE13" s="217">
        <f>'Og-mgr'!AF29</f>
        <v>2</v>
      </c>
      <c r="AF13" s="192"/>
      <c r="AG13" s="192"/>
      <c r="AH13" s="172"/>
      <c r="AI13" s="172"/>
      <c r="AJ13" s="172"/>
      <c r="AK13" s="172"/>
      <c r="AL13" s="172"/>
      <c r="AM13" s="172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</row>
    <row r="14" spans="1:73" ht="29.25" customHeight="1">
      <c r="A14" s="113" t="s">
        <v>35</v>
      </c>
      <c r="B14" s="115" t="s">
        <v>51</v>
      </c>
      <c r="C14" s="169">
        <f t="shared" si="0"/>
        <v>8</v>
      </c>
      <c r="D14" s="169">
        <f t="shared" si="0"/>
        <v>0</v>
      </c>
      <c r="E14" s="169">
        <f t="shared" si="0"/>
        <v>2</v>
      </c>
      <c r="F14" s="169">
        <f>SUM(G14:J14)</f>
        <v>150</v>
      </c>
      <c r="G14" s="93">
        <f t="shared" si="1"/>
        <v>60</v>
      </c>
      <c r="H14" s="93">
        <f t="shared" si="1"/>
        <v>30</v>
      </c>
      <c r="I14" s="93">
        <f t="shared" si="1"/>
        <v>60</v>
      </c>
      <c r="J14" s="93">
        <f t="shared" si="1"/>
        <v>0</v>
      </c>
      <c r="K14" s="194">
        <f>' A-mgr'!L23</f>
        <v>2</v>
      </c>
      <c r="L14" s="126">
        <f>' A-mgr'!M23</f>
        <v>0</v>
      </c>
      <c r="M14" s="125">
        <f>' A-mgr'!N23</f>
        <v>0</v>
      </c>
      <c r="N14" s="286">
        <f>' A-mgr'!O23</f>
        <v>1</v>
      </c>
      <c r="O14" s="126">
        <f>' A-mgr'!P23</f>
        <v>1</v>
      </c>
      <c r="P14" s="126">
        <f>' A-mgr'!Q23</f>
        <v>0</v>
      </c>
      <c r="Q14" s="196">
        <f>' A-mgr'!R23</f>
        <v>0</v>
      </c>
      <c r="R14" s="194">
        <f>' A-mgr'!S23</f>
        <v>6</v>
      </c>
      <c r="S14" s="126">
        <f>' A-mgr'!T23</f>
        <v>0</v>
      </c>
      <c r="T14" s="125">
        <f>' A-mgr'!U23</f>
        <v>2</v>
      </c>
      <c r="U14" s="286">
        <f>' A-mgr'!V23</f>
        <v>3</v>
      </c>
      <c r="V14" s="126">
        <f>' A-mgr'!W23</f>
        <v>1</v>
      </c>
      <c r="W14" s="126">
        <f>' A-mgr'!X23</f>
        <v>4</v>
      </c>
      <c r="X14" s="196">
        <f>' A-mgr'!Y23</f>
        <v>0</v>
      </c>
      <c r="Y14" s="194">
        <f>' A-mgr'!Z23</f>
        <v>0</v>
      </c>
      <c r="Z14" s="126">
        <f>' A-mgr'!AA23</f>
        <v>0</v>
      </c>
      <c r="AA14" s="125">
        <f>' A-mgr'!AB23</f>
        <v>0</v>
      </c>
      <c r="AB14" s="286">
        <f>' A-mgr'!AC23</f>
        <v>0</v>
      </c>
      <c r="AC14" s="126">
        <f>' A-mgr'!AD23</f>
        <v>0</v>
      </c>
      <c r="AD14" s="126">
        <f>' A-mgr'!AE23</f>
        <v>0</v>
      </c>
      <c r="AE14" s="218">
        <f>' A-mgr'!AF23</f>
        <v>0</v>
      </c>
      <c r="AF14" s="129"/>
      <c r="AG14" s="129"/>
      <c r="AH14" s="172"/>
      <c r="AI14" s="172"/>
      <c r="AJ14" s="172"/>
      <c r="AK14" s="172"/>
      <c r="AL14" s="172"/>
      <c r="AM14" s="172"/>
      <c r="BA14" s="81"/>
      <c r="BB14" s="81"/>
      <c r="BC14" s="81"/>
      <c r="BD14" s="81"/>
      <c r="BE14" s="81"/>
      <c r="BF14" s="81"/>
      <c r="BG14" s="81"/>
      <c r="BH14" s="81"/>
      <c r="BI14" s="81"/>
      <c r="BJ14" s="81"/>
      <c r="BK14" s="81"/>
      <c r="BL14" s="81"/>
      <c r="BM14" s="81"/>
      <c r="BN14" s="81"/>
      <c r="BO14" s="81"/>
      <c r="BP14" s="81"/>
      <c r="BQ14" s="81"/>
      <c r="BR14" s="81"/>
      <c r="BS14" s="81"/>
      <c r="BT14" s="81"/>
      <c r="BU14" s="81"/>
    </row>
    <row r="15" spans="1:73" ht="23.25" customHeight="1">
      <c r="A15" s="113" t="s">
        <v>36</v>
      </c>
      <c r="B15" s="115" t="s">
        <v>52</v>
      </c>
      <c r="C15" s="169">
        <f t="shared" si="0"/>
        <v>22</v>
      </c>
      <c r="D15" s="169">
        <f t="shared" si="0"/>
        <v>10</v>
      </c>
      <c r="E15" s="169">
        <f t="shared" si="0"/>
        <v>12</v>
      </c>
      <c r="F15" s="169">
        <f>SUM(G15:J15)</f>
        <v>375</v>
      </c>
      <c r="G15" s="93">
        <f t="shared" si="1"/>
        <v>225</v>
      </c>
      <c r="H15" s="93">
        <f t="shared" si="1"/>
        <v>30</v>
      </c>
      <c r="I15" s="93">
        <f t="shared" si="1"/>
        <v>75</v>
      </c>
      <c r="J15" s="93">
        <f t="shared" si="1"/>
        <v>45</v>
      </c>
      <c r="K15" s="463">
        <f>'B-mgr (2)'!L30</f>
        <v>11</v>
      </c>
      <c r="L15" s="464">
        <f>'B-mgr (2)'!M30</f>
        <v>4</v>
      </c>
      <c r="M15" s="241">
        <f>'B-mgr (2)'!N30</f>
        <v>6</v>
      </c>
      <c r="N15" s="465">
        <f>'B-mgr (2)'!O30</f>
        <v>8</v>
      </c>
      <c r="O15" s="464">
        <f>'B-mgr (2)'!P30</f>
        <v>1</v>
      </c>
      <c r="P15" s="464">
        <f>'B-mgr (2)'!Q30</f>
        <v>2</v>
      </c>
      <c r="Q15" s="241">
        <f>'B-mgr (2)'!R30</f>
        <v>1</v>
      </c>
      <c r="R15" s="463">
        <f>'B-mgr (2)'!S30</f>
        <v>8</v>
      </c>
      <c r="S15" s="464">
        <f>'B-mgr (2)'!T30</f>
        <v>4</v>
      </c>
      <c r="T15" s="241">
        <f>'B-mgr (2)'!U30</f>
        <v>4</v>
      </c>
      <c r="U15" s="240">
        <f>'B-mgr (2)'!V30</f>
        <v>5</v>
      </c>
      <c r="V15" s="464">
        <f>'B-mgr (2)'!W30</f>
        <v>1</v>
      </c>
      <c r="W15" s="464">
        <f>'B-mgr (2)'!X30</f>
        <v>1</v>
      </c>
      <c r="X15" s="238">
        <f>'B-mgr (2)'!Y30</f>
        <v>2</v>
      </c>
      <c r="Y15" s="463">
        <f>'B-mgr (2)'!Z30</f>
        <v>3</v>
      </c>
      <c r="Z15" s="464">
        <f>'B-mgr (2)'!AA30</f>
        <v>2</v>
      </c>
      <c r="AA15" s="241">
        <f>'B-mgr (2)'!AB30</f>
        <v>2</v>
      </c>
      <c r="AB15" s="240">
        <f>'B-mgr (2)'!AC30</f>
        <v>2</v>
      </c>
      <c r="AC15" s="464">
        <f>'B-mgr (2)'!AD30</f>
        <v>0</v>
      </c>
      <c r="AD15" s="464">
        <f>'B-mgr (2)'!AE30</f>
        <v>2</v>
      </c>
      <c r="AE15" s="238">
        <f>'B-mgr (2)'!AF30</f>
        <v>0</v>
      </c>
      <c r="AF15" s="129"/>
      <c r="AG15" s="129"/>
      <c r="AH15" s="172"/>
      <c r="AI15" s="172"/>
      <c r="AJ15" s="172"/>
      <c r="AK15" s="172"/>
      <c r="AL15" s="172"/>
      <c r="AM15" s="172"/>
      <c r="BA15" s="81"/>
      <c r="BB15" s="81"/>
      <c r="BC15" s="81"/>
      <c r="BD15" s="81"/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</row>
    <row r="16" spans="1:73" ht="49.5" hidden="1" customHeight="1">
      <c r="A16" s="173"/>
      <c r="B16" s="187"/>
      <c r="C16" s="169"/>
      <c r="D16" s="169"/>
      <c r="E16" s="169"/>
      <c r="F16" s="169"/>
      <c r="G16" s="94"/>
      <c r="H16" s="94"/>
      <c r="I16" s="94"/>
      <c r="J16" s="94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29"/>
      <c r="AG16" s="129"/>
      <c r="AH16" s="172"/>
      <c r="AI16" s="172"/>
      <c r="AJ16" s="172"/>
      <c r="AK16" s="172"/>
      <c r="AL16" s="172"/>
      <c r="AM16" s="172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</row>
    <row r="17" spans="1:73" ht="28.5" hidden="1" customHeight="1" thickBot="1">
      <c r="A17" s="68"/>
      <c r="B17" s="69"/>
      <c r="C17" s="169"/>
      <c r="D17" s="169"/>
      <c r="E17" s="169"/>
      <c r="F17" s="169"/>
      <c r="G17" s="93"/>
      <c r="H17" s="93"/>
      <c r="I17" s="93"/>
      <c r="J17" s="93"/>
      <c r="K17" s="146"/>
      <c r="L17" s="127"/>
      <c r="M17" s="128"/>
      <c r="N17" s="125"/>
      <c r="O17" s="126"/>
      <c r="P17" s="126"/>
      <c r="Q17" s="129"/>
      <c r="R17" s="95"/>
      <c r="S17" s="74"/>
      <c r="T17" s="75"/>
      <c r="U17" s="71"/>
      <c r="V17" s="72"/>
      <c r="W17" s="72"/>
      <c r="X17" s="90"/>
      <c r="Y17" s="95"/>
      <c r="Z17" s="93"/>
      <c r="AA17" s="70"/>
      <c r="AB17" s="71"/>
      <c r="AC17" s="72"/>
      <c r="AD17" s="72"/>
      <c r="AE17" s="90"/>
      <c r="AF17" s="170"/>
      <c r="AG17" s="170"/>
      <c r="AH17" s="172"/>
      <c r="AI17" s="172"/>
      <c r="AJ17" s="172"/>
      <c r="AK17" s="172"/>
      <c r="AL17" s="172"/>
      <c r="AM17" s="172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</row>
    <row r="18" spans="1:73" ht="9" customHeight="1">
      <c r="A18" s="78"/>
      <c r="B18" s="78"/>
      <c r="C18" s="78"/>
      <c r="D18" s="78"/>
      <c r="E18" s="78"/>
      <c r="F18" s="157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193"/>
      <c r="AG18" s="193"/>
      <c r="AH18" s="172"/>
      <c r="AI18" s="172"/>
      <c r="AJ18" s="172"/>
      <c r="AK18" s="172"/>
      <c r="AL18" s="172"/>
      <c r="AM18" s="172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</row>
    <row r="19" spans="1:73" ht="19.5" customHeight="1">
      <c r="A19" s="78"/>
      <c r="B19" s="78"/>
      <c r="C19" s="704" t="s">
        <v>124</v>
      </c>
      <c r="D19" s="704"/>
      <c r="E19" s="704"/>
      <c r="F19" s="704"/>
      <c r="G19" s="704"/>
      <c r="H19" s="704"/>
      <c r="I19" s="704"/>
      <c r="J19" s="704"/>
      <c r="K19" s="704"/>
      <c r="L19" s="704"/>
      <c r="M19" s="704"/>
      <c r="N19" s="89"/>
      <c r="O19" s="89"/>
      <c r="P19" s="89"/>
      <c r="Q19" s="89"/>
      <c r="R19" s="89"/>
      <c r="S19" s="89"/>
      <c r="T19" s="89"/>
      <c r="U19" s="212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193"/>
      <c r="AG19" s="193"/>
      <c r="AH19" s="172"/>
      <c r="AI19" s="172"/>
      <c r="AJ19" s="172"/>
      <c r="AK19" s="172"/>
      <c r="AL19" s="172"/>
      <c r="AM19" s="172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</row>
    <row r="20" spans="1:73" ht="33.75" customHeight="1">
      <c r="A20" s="200">
        <v>4</v>
      </c>
      <c r="B20" s="197" t="s">
        <v>128</v>
      </c>
      <c r="C20" s="144">
        <f>K20+R20+Y20</f>
        <v>47</v>
      </c>
      <c r="D20" s="144">
        <f>L20+S20+Z20</f>
        <v>2</v>
      </c>
      <c r="E20" s="144">
        <f>M20+T20+AA20</f>
        <v>19</v>
      </c>
      <c r="F20" s="169">
        <f>SUM(G20:J20)</f>
        <v>405</v>
      </c>
      <c r="G20" s="163">
        <f>15*SUM(N20,U20,AB20)</f>
        <v>180</v>
      </c>
      <c r="H20" s="163">
        <f>15*SUM(O20,V20,AC20)</f>
        <v>60</v>
      </c>
      <c r="I20" s="163">
        <f>15*SUM(P20,W20,AD20)</f>
        <v>60</v>
      </c>
      <c r="J20" s="163">
        <f>15*SUM(Q20,X20,AE20)</f>
        <v>105</v>
      </c>
      <c r="K20" s="198">
        <f>'Specjalność IL '!L27</f>
        <v>11</v>
      </c>
      <c r="L20" s="189">
        <f>'Specjalność IL '!M27</f>
        <v>2</v>
      </c>
      <c r="M20" s="190">
        <f>'Specjalność IL '!N27</f>
        <v>6</v>
      </c>
      <c r="N20" s="327">
        <f>'Specjalność IL '!O27</f>
        <v>5</v>
      </c>
      <c r="O20" s="189">
        <f>'Specjalność IL '!P27</f>
        <v>3</v>
      </c>
      <c r="P20" s="189">
        <f>'Specjalność IL '!Q27</f>
        <v>1</v>
      </c>
      <c r="Q20" s="190">
        <f>'Specjalność IL '!R27</f>
        <v>1</v>
      </c>
      <c r="R20" s="198">
        <f>'Specjalność IL '!S27</f>
        <v>13</v>
      </c>
      <c r="S20" s="189">
        <f>'Specjalność IL '!T27</f>
        <v>0</v>
      </c>
      <c r="T20" s="190">
        <f>'Specjalność IL '!U27</f>
        <v>8</v>
      </c>
      <c r="U20" s="327">
        <f>'Specjalność IL '!V27</f>
        <v>4</v>
      </c>
      <c r="V20" s="189">
        <f>'Specjalność IL '!W27</f>
        <v>1</v>
      </c>
      <c r="W20" s="189">
        <f>'Specjalność IL '!X27</f>
        <v>2</v>
      </c>
      <c r="X20" s="328">
        <f>'Specjalność IL '!Y27</f>
        <v>5</v>
      </c>
      <c r="Y20" s="466">
        <f>'Specjalność IL '!Z27</f>
        <v>23</v>
      </c>
      <c r="Z20" s="552">
        <f>'Specjalność IL '!AA27</f>
        <v>0</v>
      </c>
      <c r="AA20" s="551">
        <f>'Specjalność IL '!AB27</f>
        <v>5</v>
      </c>
      <c r="AB20" s="327">
        <f>'Specjalność IL '!AC27</f>
        <v>3</v>
      </c>
      <c r="AC20" s="189">
        <f>'Specjalność IL '!AD27</f>
        <v>0</v>
      </c>
      <c r="AD20" s="189">
        <f>'Specjalność IL '!AE27</f>
        <v>1</v>
      </c>
      <c r="AE20" s="328">
        <f>'Specjalność IL '!AF27</f>
        <v>1</v>
      </c>
      <c r="AF20" s="192"/>
      <c r="AG20" s="192"/>
      <c r="AH20" s="172"/>
      <c r="AI20" s="172"/>
      <c r="AJ20" s="172"/>
      <c r="AK20" s="172"/>
      <c r="AL20" s="172"/>
      <c r="AM20" s="172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</row>
    <row r="21" spans="1:73" ht="21.95" customHeight="1" thickBot="1">
      <c r="A21" s="107"/>
      <c r="B21" s="199" t="s">
        <v>32</v>
      </c>
      <c r="C21" s="211">
        <f t="shared" ref="C21:AE21" si="2">SUM(C13:C15)+C20</f>
        <v>90</v>
      </c>
      <c r="D21" s="211">
        <f t="shared" si="2"/>
        <v>12</v>
      </c>
      <c r="E21" s="211">
        <f t="shared" si="2"/>
        <v>40</v>
      </c>
      <c r="F21" s="211">
        <f t="shared" si="2"/>
        <v>1080</v>
      </c>
      <c r="G21" s="211">
        <f t="shared" si="2"/>
        <v>480</v>
      </c>
      <c r="H21" s="211">
        <f t="shared" si="2"/>
        <v>225</v>
      </c>
      <c r="I21" s="211">
        <f t="shared" si="2"/>
        <v>195</v>
      </c>
      <c r="J21" s="211">
        <f t="shared" si="2"/>
        <v>180</v>
      </c>
      <c r="K21" s="326">
        <f t="shared" si="2"/>
        <v>30</v>
      </c>
      <c r="L21" s="211">
        <f t="shared" si="2"/>
        <v>6</v>
      </c>
      <c r="M21" s="211">
        <f t="shared" si="2"/>
        <v>14</v>
      </c>
      <c r="N21" s="211">
        <f t="shared" si="2"/>
        <v>14</v>
      </c>
      <c r="O21" s="211">
        <f t="shared" si="2"/>
        <v>7</v>
      </c>
      <c r="P21" s="211">
        <f t="shared" si="2"/>
        <v>3</v>
      </c>
      <c r="Q21" s="211">
        <f t="shared" si="2"/>
        <v>2</v>
      </c>
      <c r="R21" s="211">
        <f t="shared" si="2"/>
        <v>30</v>
      </c>
      <c r="S21" s="211">
        <f t="shared" si="2"/>
        <v>4</v>
      </c>
      <c r="T21" s="211">
        <f t="shared" si="2"/>
        <v>16</v>
      </c>
      <c r="U21" s="211">
        <f t="shared" si="2"/>
        <v>12</v>
      </c>
      <c r="V21" s="211">
        <f t="shared" si="2"/>
        <v>6</v>
      </c>
      <c r="W21" s="211">
        <f t="shared" si="2"/>
        <v>7</v>
      </c>
      <c r="X21" s="211">
        <f t="shared" si="2"/>
        <v>7</v>
      </c>
      <c r="Y21" s="211">
        <f t="shared" si="2"/>
        <v>30</v>
      </c>
      <c r="Z21" s="211">
        <f t="shared" si="2"/>
        <v>2</v>
      </c>
      <c r="AA21" s="211">
        <f t="shared" si="2"/>
        <v>10</v>
      </c>
      <c r="AB21" s="211">
        <f t="shared" si="2"/>
        <v>6</v>
      </c>
      <c r="AC21" s="211">
        <f t="shared" si="2"/>
        <v>2</v>
      </c>
      <c r="AD21" s="211">
        <f t="shared" si="2"/>
        <v>3</v>
      </c>
      <c r="AE21" s="213">
        <f t="shared" si="2"/>
        <v>3</v>
      </c>
      <c r="AF21" s="73"/>
      <c r="AG21" s="73"/>
      <c r="AH21" s="172"/>
      <c r="AI21" s="172"/>
      <c r="AJ21" s="172"/>
      <c r="AK21" s="172"/>
      <c r="AL21" s="172"/>
      <c r="AM21" s="179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</row>
    <row r="22" spans="1:73" ht="21.95" customHeight="1" thickBot="1">
      <c r="A22" s="107"/>
      <c r="B22" s="76" t="s">
        <v>33</v>
      </c>
      <c r="C22" s="148"/>
      <c r="D22" s="149"/>
      <c r="E22" s="149"/>
      <c r="F22" s="149"/>
      <c r="G22" s="149"/>
      <c r="H22" s="149"/>
      <c r="I22" s="149"/>
      <c r="J22" s="149"/>
      <c r="K22" s="150"/>
      <c r="L22" s="73"/>
      <c r="M22" s="73"/>
      <c r="N22" s="677">
        <f>SUM(N21:Q21)</f>
        <v>26</v>
      </c>
      <c r="O22" s="678"/>
      <c r="P22" s="678"/>
      <c r="Q22" s="679"/>
      <c r="R22" s="73"/>
      <c r="S22" s="73"/>
      <c r="T22" s="73"/>
      <c r="U22" s="677">
        <f>SUM(U21:X21)</f>
        <v>32</v>
      </c>
      <c r="V22" s="678"/>
      <c r="W22" s="678"/>
      <c r="X22" s="679"/>
      <c r="Y22" s="73"/>
      <c r="Z22" s="73"/>
      <c r="AA22" s="73"/>
      <c r="AB22" s="677">
        <f>SUM(AB21:AE21)</f>
        <v>14</v>
      </c>
      <c r="AC22" s="678"/>
      <c r="AD22" s="678"/>
      <c r="AE22" s="679"/>
      <c r="AF22" s="73"/>
      <c r="AG22" s="73"/>
      <c r="AH22" s="172"/>
      <c r="AI22" s="172"/>
      <c r="AJ22" s="172"/>
      <c r="AK22" s="172"/>
      <c r="AL22" s="172"/>
      <c r="AM22" s="172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</row>
    <row r="23" spans="1:73" ht="18.75" thickBot="1">
      <c r="A23" s="46"/>
      <c r="B23" s="76" t="s">
        <v>38</v>
      </c>
      <c r="C23" s="151"/>
      <c r="D23" s="42"/>
      <c r="E23" s="42"/>
      <c r="F23" s="42"/>
      <c r="G23" s="152"/>
      <c r="H23" s="42"/>
      <c r="I23" s="111"/>
      <c r="J23" s="340"/>
      <c r="K23" s="111"/>
      <c r="L23" s="150"/>
      <c r="M23" s="339"/>
      <c r="N23" s="677">
        <f>15*SUM(N22:Q22)</f>
        <v>390</v>
      </c>
      <c r="O23" s="678"/>
      <c r="P23" s="678"/>
      <c r="Q23" s="679"/>
      <c r="R23" s="73"/>
      <c r="S23" s="73"/>
      <c r="T23" s="333"/>
      <c r="U23" s="677">
        <f>15*SUM(U22:X22)</f>
        <v>480</v>
      </c>
      <c r="V23" s="678"/>
      <c r="W23" s="678"/>
      <c r="X23" s="679"/>
      <c r="Y23" s="73"/>
      <c r="Z23" s="73"/>
      <c r="AA23" s="333"/>
      <c r="AB23" s="677">
        <f>15*SUM(AB22:AE22)</f>
        <v>210</v>
      </c>
      <c r="AC23" s="678"/>
      <c r="AD23" s="678"/>
      <c r="AE23" s="679"/>
      <c r="AF23" s="181"/>
      <c r="AG23" s="181"/>
      <c r="AH23" s="162"/>
      <c r="AI23" s="162"/>
      <c r="AJ23" s="162"/>
      <c r="AK23" s="162"/>
      <c r="AL23" s="162"/>
      <c r="AM23" s="162"/>
      <c r="AN23" s="162"/>
      <c r="AO23" s="162"/>
      <c r="AP23" s="180"/>
      <c r="AQ23" s="180"/>
      <c r="AR23" s="180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</row>
    <row r="24" spans="1:73" ht="15.75" hidden="1">
      <c r="A24" s="78"/>
      <c r="B24" s="78"/>
      <c r="C24" s="78"/>
      <c r="D24" s="78"/>
      <c r="E24" s="78"/>
      <c r="F24" s="157"/>
      <c r="G24" s="12"/>
      <c r="H24" s="12"/>
      <c r="I24" s="12"/>
      <c r="J24" s="12"/>
      <c r="K24" s="12"/>
      <c r="L24" s="89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0"/>
      <c r="AG24" s="120"/>
      <c r="AH24" s="10"/>
      <c r="AI24" s="10"/>
      <c r="AJ24" s="10"/>
      <c r="AK24" s="10"/>
      <c r="AL24" s="10"/>
      <c r="AM24" s="10"/>
      <c r="AN24" s="10"/>
      <c r="AO24" s="10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</row>
    <row r="25" spans="1:73" ht="6" customHeight="1">
      <c r="A25" s="78"/>
      <c r="B25" s="78"/>
      <c r="C25" s="78"/>
      <c r="D25" s="78"/>
      <c r="E25" s="78"/>
      <c r="F25" s="157"/>
      <c r="G25" s="12"/>
      <c r="H25" s="12"/>
      <c r="I25" s="12"/>
      <c r="J25" s="12"/>
      <c r="K25" s="12"/>
      <c r="L25" s="89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0"/>
      <c r="AG25" s="120"/>
      <c r="AH25" s="10"/>
      <c r="AI25" s="10"/>
      <c r="AJ25" s="10"/>
      <c r="AK25" s="10"/>
      <c r="AL25" s="10"/>
      <c r="AM25" s="10"/>
      <c r="AN25" s="10"/>
      <c r="AO25" s="10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</row>
    <row r="26" spans="1:73" ht="18">
      <c r="A26" s="2"/>
      <c r="B26" s="2"/>
      <c r="C26" s="707" t="s">
        <v>125</v>
      </c>
      <c r="D26" s="707"/>
      <c r="E26" s="707"/>
      <c r="F26" s="707"/>
      <c r="G26" s="707"/>
      <c r="H26" s="707"/>
      <c r="I26" s="707"/>
      <c r="J26" s="707"/>
      <c r="K26" s="707"/>
      <c r="L26" s="707"/>
      <c r="M26" s="707"/>
      <c r="N26" s="707"/>
      <c r="O26" s="161"/>
      <c r="P26" s="161"/>
      <c r="Q26" s="161"/>
      <c r="R26" s="161"/>
      <c r="S26" s="161"/>
      <c r="AF26" s="120"/>
      <c r="AG26" s="120"/>
      <c r="AH26" s="10"/>
      <c r="AI26" s="10"/>
      <c r="AJ26" s="10"/>
      <c r="AK26" s="10"/>
      <c r="AL26" s="10"/>
      <c r="AM26" s="10"/>
      <c r="AN26" s="10"/>
      <c r="AO26" s="10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</row>
    <row r="27" spans="1:73" ht="16.5" thickBot="1">
      <c r="A27" s="200">
        <v>4</v>
      </c>
      <c r="B27" s="197" t="s">
        <v>129</v>
      </c>
      <c r="C27" s="144">
        <f>K27+R27+Y27</f>
        <v>47</v>
      </c>
      <c r="D27" s="144">
        <f>L27+S27+Z27</f>
        <v>0</v>
      </c>
      <c r="E27" s="144">
        <f>M27+T27+AA27</f>
        <v>18</v>
      </c>
      <c r="F27" s="169">
        <f>SUM(G27:J27)</f>
        <v>405</v>
      </c>
      <c r="G27" s="163">
        <f>15*SUM(N27,U27,AB27)</f>
        <v>210</v>
      </c>
      <c r="H27" s="163">
        <f>15*SUM(O27,V27,AC27)</f>
        <v>60</v>
      </c>
      <c r="I27" s="163">
        <f>15*SUM(P27,W27,AD27)</f>
        <v>75</v>
      </c>
      <c r="J27" s="163">
        <f>15*SUM(Q27,X27,AE27)</f>
        <v>60</v>
      </c>
      <c r="K27" s="467">
        <f>'Specjalność IK'!L28</f>
        <v>11</v>
      </c>
      <c r="L27" s="469">
        <f>'Specjalność IK'!M28</f>
        <v>0</v>
      </c>
      <c r="M27" s="468">
        <f>'Specjalność IK'!N28</f>
        <v>10</v>
      </c>
      <c r="N27" s="467">
        <f>'Specjalność IK'!O28</f>
        <v>6</v>
      </c>
      <c r="O27" s="476">
        <f>'Specjalność IK'!P28</f>
        <v>2</v>
      </c>
      <c r="P27" s="476">
        <f>'Specjalność IK'!Q28</f>
        <v>2</v>
      </c>
      <c r="Q27" s="468">
        <f>'Specjalność IK'!R28</f>
        <v>0</v>
      </c>
      <c r="R27" s="467">
        <f>'Specjalność IK'!S28</f>
        <v>13</v>
      </c>
      <c r="S27" s="476">
        <f>'Specjalność IK'!T28</f>
        <v>0</v>
      </c>
      <c r="T27" s="619">
        <f>'Specjalność IK'!U28</f>
        <v>3</v>
      </c>
      <c r="U27" s="467">
        <f>'Specjalność IK'!V28</f>
        <v>6</v>
      </c>
      <c r="V27" s="476">
        <f>'Specjalność IK'!W28</f>
        <v>1</v>
      </c>
      <c r="W27" s="476">
        <f>'Specjalność IK'!X28</f>
        <v>2</v>
      </c>
      <c r="X27" s="468">
        <f>'Specjalność IK'!Y28</f>
        <v>3</v>
      </c>
      <c r="Y27" s="467">
        <f>'Specjalność IK'!Z28</f>
        <v>23</v>
      </c>
      <c r="Z27" s="469">
        <f>'Specjalność IK'!AA28</f>
        <v>0</v>
      </c>
      <c r="AA27" s="468">
        <f>'Specjalność IK'!AB28</f>
        <v>5</v>
      </c>
      <c r="AB27" s="467">
        <f>'Specjalność IK'!AC28</f>
        <v>2</v>
      </c>
      <c r="AC27" s="476">
        <f>'Specjalność IK'!AD28</f>
        <v>1</v>
      </c>
      <c r="AD27" s="476">
        <f>'Specjalność IK'!AE28</f>
        <v>1</v>
      </c>
      <c r="AE27" s="468">
        <f>'Specjalność IK'!AF28</f>
        <v>1</v>
      </c>
    </row>
    <row r="28" spans="1:73" ht="16.5" thickBot="1">
      <c r="A28" s="105"/>
      <c r="B28" s="131" t="s">
        <v>32</v>
      </c>
      <c r="C28" s="132">
        <f t="shared" ref="C28:AE28" si="3">SUM(C13:C15)+C27</f>
        <v>90</v>
      </c>
      <c r="D28" s="147">
        <f t="shared" si="3"/>
        <v>10</v>
      </c>
      <c r="E28" s="147">
        <f t="shared" si="3"/>
        <v>39</v>
      </c>
      <c r="F28" s="147">
        <f t="shared" si="3"/>
        <v>1080</v>
      </c>
      <c r="G28" s="147">
        <f t="shared" si="3"/>
        <v>510</v>
      </c>
      <c r="H28" s="147">
        <f t="shared" si="3"/>
        <v>225</v>
      </c>
      <c r="I28" s="147">
        <f t="shared" si="3"/>
        <v>210</v>
      </c>
      <c r="J28" s="147">
        <f t="shared" si="3"/>
        <v>135</v>
      </c>
      <c r="K28" s="554">
        <f t="shared" si="3"/>
        <v>30</v>
      </c>
      <c r="L28" s="211">
        <f t="shared" si="3"/>
        <v>4</v>
      </c>
      <c r="M28" s="59">
        <f t="shared" si="3"/>
        <v>18</v>
      </c>
      <c r="N28" s="471">
        <f t="shared" si="3"/>
        <v>15</v>
      </c>
      <c r="O28" s="211">
        <f t="shared" si="3"/>
        <v>6</v>
      </c>
      <c r="P28" s="211">
        <f t="shared" si="3"/>
        <v>4</v>
      </c>
      <c r="Q28" s="472">
        <f t="shared" si="3"/>
        <v>1</v>
      </c>
      <c r="R28" s="553">
        <f t="shared" si="3"/>
        <v>30</v>
      </c>
      <c r="S28" s="211">
        <f t="shared" si="3"/>
        <v>4</v>
      </c>
      <c r="T28" s="472">
        <f t="shared" si="3"/>
        <v>11</v>
      </c>
      <c r="U28" s="471">
        <f t="shared" si="3"/>
        <v>14</v>
      </c>
      <c r="V28" s="211">
        <f t="shared" si="3"/>
        <v>6</v>
      </c>
      <c r="W28" s="211">
        <f t="shared" si="3"/>
        <v>7</v>
      </c>
      <c r="X28" s="472">
        <f t="shared" si="3"/>
        <v>5</v>
      </c>
      <c r="Y28" s="471">
        <f t="shared" si="3"/>
        <v>30</v>
      </c>
      <c r="Z28" s="211">
        <f t="shared" si="3"/>
        <v>2</v>
      </c>
      <c r="AA28" s="472">
        <f t="shared" si="3"/>
        <v>10</v>
      </c>
      <c r="AB28" s="471">
        <f t="shared" si="3"/>
        <v>5</v>
      </c>
      <c r="AC28" s="211">
        <f t="shared" si="3"/>
        <v>3</v>
      </c>
      <c r="AD28" s="211">
        <f t="shared" si="3"/>
        <v>3</v>
      </c>
      <c r="AE28" s="473">
        <f t="shared" si="3"/>
        <v>3</v>
      </c>
    </row>
    <row r="29" spans="1:73" ht="18.75" thickBot="1">
      <c r="A29" s="107"/>
      <c r="B29" s="76" t="s">
        <v>33</v>
      </c>
      <c r="C29" s="215"/>
      <c r="D29" s="150"/>
      <c r="E29" s="150"/>
      <c r="F29" s="150"/>
      <c r="G29" s="150"/>
      <c r="H29" s="150"/>
      <c r="I29" s="150"/>
      <c r="J29" s="150"/>
      <c r="K29" s="150"/>
      <c r="L29" s="73"/>
      <c r="M29" s="73"/>
      <c r="N29" s="701">
        <f>SUM(N28:Q28)</f>
        <v>26</v>
      </c>
      <c r="O29" s="702"/>
      <c r="P29" s="702"/>
      <c r="Q29" s="703"/>
      <c r="R29" s="73"/>
      <c r="S29" s="73"/>
      <c r="T29" s="73"/>
      <c r="U29" s="701">
        <f>SUM(U28:X28)</f>
        <v>32</v>
      </c>
      <c r="V29" s="702"/>
      <c r="W29" s="702"/>
      <c r="X29" s="703"/>
      <c r="Y29" s="73"/>
      <c r="Z29" s="73"/>
      <c r="AA29" s="73"/>
      <c r="AB29" s="701">
        <f>SUM(AB28:AE28)</f>
        <v>14</v>
      </c>
      <c r="AC29" s="702"/>
      <c r="AD29" s="702"/>
      <c r="AE29" s="703"/>
    </row>
    <row r="30" spans="1:73" ht="18.75" thickBot="1">
      <c r="A30" s="46"/>
      <c r="B30" s="76" t="s">
        <v>38</v>
      </c>
      <c r="C30" s="151"/>
      <c r="D30" s="42"/>
      <c r="E30" s="42"/>
      <c r="F30" s="42"/>
      <c r="G30" s="152"/>
      <c r="H30" s="42"/>
      <c r="I30" s="111"/>
      <c r="J30" s="340"/>
      <c r="K30" s="111"/>
      <c r="L30" s="150"/>
      <c r="M30" s="339"/>
      <c r="N30" s="677">
        <f>15*SUM(N29:Q29)</f>
        <v>390</v>
      </c>
      <c r="O30" s="678"/>
      <c r="P30" s="678"/>
      <c r="Q30" s="679"/>
      <c r="R30" s="73"/>
      <c r="S30" s="73"/>
      <c r="T30" s="333"/>
      <c r="U30" s="677">
        <f>15*SUM(U29:X29)</f>
        <v>480</v>
      </c>
      <c r="V30" s="678"/>
      <c r="W30" s="678"/>
      <c r="X30" s="679"/>
      <c r="Y30" s="73"/>
      <c r="Z30" s="73"/>
      <c r="AA30" s="333"/>
      <c r="AB30" s="677">
        <f>15*SUM(AB29:AE29)</f>
        <v>210</v>
      </c>
      <c r="AC30" s="678"/>
      <c r="AD30" s="678"/>
      <c r="AE30" s="679"/>
    </row>
    <row r="31" spans="1:73" ht="5.25" customHeight="1">
      <c r="A31" s="2"/>
      <c r="B31" s="171"/>
      <c r="D31" s="2"/>
      <c r="E31" s="4"/>
      <c r="F31" s="186"/>
      <c r="G31" s="4"/>
      <c r="H31" s="2"/>
      <c r="I31" s="2"/>
      <c r="J31" s="2"/>
      <c r="K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73" ht="18">
      <c r="A32" s="2"/>
      <c r="B32" s="2"/>
      <c r="C32" s="706" t="s">
        <v>126</v>
      </c>
      <c r="D32" s="706"/>
      <c r="E32" s="706"/>
      <c r="F32" s="706"/>
      <c r="G32" s="706"/>
      <c r="H32" s="706"/>
      <c r="I32" s="706"/>
      <c r="J32" s="706"/>
      <c r="K32" s="706"/>
      <c r="L32" s="706"/>
      <c r="M32" s="706"/>
      <c r="N32" s="706"/>
      <c r="O32" s="2"/>
      <c r="P32" s="2"/>
      <c r="Q32" s="2"/>
      <c r="R32" s="2"/>
      <c r="S32" s="2"/>
    </row>
    <row r="33" spans="1:73" ht="16.5" thickBot="1">
      <c r="A33" s="200">
        <v>4</v>
      </c>
      <c r="B33" s="197" t="s">
        <v>129</v>
      </c>
      <c r="C33" s="144">
        <f>K33+R33+Y33</f>
        <v>47</v>
      </c>
      <c r="D33" s="144">
        <f>L33+S33+Z33</f>
        <v>3</v>
      </c>
      <c r="E33" s="144">
        <f>M33+T33+AA33</f>
        <v>20</v>
      </c>
      <c r="F33" s="169">
        <f>SUM(G33:J33)</f>
        <v>405</v>
      </c>
      <c r="G33" s="163">
        <f>15*SUM(N33,U33,AB33)</f>
        <v>210</v>
      </c>
      <c r="H33" s="163">
        <f>15*SUM(O33,V33,AC33)</f>
        <v>105</v>
      </c>
      <c r="I33" s="163">
        <f>15*SUM(P33,W33,AD33)</f>
        <v>15</v>
      </c>
      <c r="J33" s="163">
        <f>15*SUM(Q33,X33,AE33)</f>
        <v>75</v>
      </c>
      <c r="K33" s="358">
        <f>'Specjalność LC'!L28</f>
        <v>11</v>
      </c>
      <c r="L33" s="357">
        <f>'Specjalność LC'!M28</f>
        <v>1</v>
      </c>
      <c r="M33" s="357">
        <f>'Specjalność LC'!N28</f>
        <v>7</v>
      </c>
      <c r="N33" s="356">
        <f>'Specjalność LC'!O28</f>
        <v>6</v>
      </c>
      <c r="O33" s="357">
        <f>'Specjalność LC'!P28</f>
        <v>2</v>
      </c>
      <c r="P33" s="357">
        <f>'Specjalność LC'!Q28</f>
        <v>1</v>
      </c>
      <c r="Q33" s="357">
        <f>'Specjalność LC'!R28</f>
        <v>1</v>
      </c>
      <c r="R33" s="358">
        <f>'Specjalność LC'!S28</f>
        <v>13</v>
      </c>
      <c r="S33" s="357">
        <f>'Specjalność LC'!T28</f>
        <v>2</v>
      </c>
      <c r="T33" s="357">
        <f>'Specjalność LC'!U28</f>
        <v>8</v>
      </c>
      <c r="U33" s="356">
        <f>'Specjalność LC'!V28</f>
        <v>6</v>
      </c>
      <c r="V33" s="357">
        <f>'Specjalność LC'!W28</f>
        <v>4</v>
      </c>
      <c r="W33" s="357">
        <f>'Specjalność LC'!X28</f>
        <v>0</v>
      </c>
      <c r="X33" s="357">
        <f>'Specjalność LC'!Y28</f>
        <v>2</v>
      </c>
      <c r="Y33" s="358">
        <f>'Specjalność LC'!Z28</f>
        <v>23</v>
      </c>
      <c r="Z33" s="357">
        <f>'Specjalność LC'!AA28</f>
        <v>0</v>
      </c>
      <c r="AA33" s="357">
        <f>'Specjalność LC'!AB28</f>
        <v>5</v>
      </c>
      <c r="AB33" s="356">
        <f>'Specjalność LC'!AC28</f>
        <v>2</v>
      </c>
      <c r="AC33" s="357">
        <f>'Specjalność LC'!AD28</f>
        <v>1</v>
      </c>
      <c r="AD33" s="357">
        <f>'Specjalność LC'!AE28</f>
        <v>0</v>
      </c>
      <c r="AE33" s="360">
        <f>'Specjalność LC'!AF28</f>
        <v>2</v>
      </c>
    </row>
    <row r="34" spans="1:73" ht="16.5" thickBot="1">
      <c r="A34" s="107"/>
      <c r="B34" s="199" t="s">
        <v>32</v>
      </c>
      <c r="C34" s="160">
        <f t="shared" ref="C34:AE34" si="4">SUM(C13:C15)+C33</f>
        <v>90</v>
      </c>
      <c r="D34" s="185">
        <f t="shared" si="4"/>
        <v>13</v>
      </c>
      <c r="E34" s="185">
        <f t="shared" si="4"/>
        <v>41</v>
      </c>
      <c r="F34" s="185">
        <f t="shared" si="4"/>
        <v>1080</v>
      </c>
      <c r="G34" s="185">
        <f t="shared" si="4"/>
        <v>510</v>
      </c>
      <c r="H34" s="185">
        <f t="shared" si="4"/>
        <v>270</v>
      </c>
      <c r="I34" s="185">
        <f t="shared" si="4"/>
        <v>150</v>
      </c>
      <c r="J34" s="185">
        <f t="shared" si="4"/>
        <v>150</v>
      </c>
      <c r="K34" s="554">
        <f t="shared" si="4"/>
        <v>30</v>
      </c>
      <c r="L34" s="159">
        <f t="shared" si="4"/>
        <v>5</v>
      </c>
      <c r="M34" s="164">
        <f t="shared" si="4"/>
        <v>15</v>
      </c>
      <c r="N34" s="185">
        <f t="shared" si="4"/>
        <v>15</v>
      </c>
      <c r="O34" s="159">
        <f t="shared" si="4"/>
        <v>6</v>
      </c>
      <c r="P34" s="159">
        <f t="shared" si="4"/>
        <v>3</v>
      </c>
      <c r="Q34" s="164">
        <f t="shared" si="4"/>
        <v>2</v>
      </c>
      <c r="R34" s="554">
        <f t="shared" si="4"/>
        <v>30</v>
      </c>
      <c r="S34" s="159">
        <f t="shared" si="4"/>
        <v>6</v>
      </c>
      <c r="T34" s="164">
        <f t="shared" si="4"/>
        <v>16</v>
      </c>
      <c r="U34" s="185">
        <f t="shared" si="4"/>
        <v>14</v>
      </c>
      <c r="V34" s="159">
        <f t="shared" si="4"/>
        <v>9</v>
      </c>
      <c r="W34" s="159">
        <f t="shared" si="4"/>
        <v>5</v>
      </c>
      <c r="X34" s="164">
        <f t="shared" si="4"/>
        <v>4</v>
      </c>
      <c r="Y34" s="185">
        <f t="shared" si="4"/>
        <v>30</v>
      </c>
      <c r="Z34" s="159">
        <f t="shared" si="4"/>
        <v>2</v>
      </c>
      <c r="AA34" s="164">
        <f t="shared" si="4"/>
        <v>10</v>
      </c>
      <c r="AB34" s="185">
        <f t="shared" si="4"/>
        <v>5</v>
      </c>
      <c r="AC34" s="159">
        <f t="shared" si="4"/>
        <v>3</v>
      </c>
      <c r="AD34" s="216">
        <f t="shared" si="4"/>
        <v>2</v>
      </c>
      <c r="AE34" s="214">
        <f t="shared" si="4"/>
        <v>4</v>
      </c>
    </row>
    <row r="35" spans="1:73" ht="18.75" thickBot="1">
      <c r="A35" s="107"/>
      <c r="B35" s="76" t="s">
        <v>33</v>
      </c>
      <c r="C35" s="215"/>
      <c r="D35" s="150"/>
      <c r="E35" s="150"/>
      <c r="F35" s="150"/>
      <c r="G35" s="150"/>
      <c r="H35" s="150"/>
      <c r="I35" s="150"/>
      <c r="J35" s="150"/>
      <c r="K35" s="150"/>
      <c r="L35" s="73"/>
      <c r="M35" s="73"/>
      <c r="N35" s="701">
        <f>SUM(N34:Q34)</f>
        <v>26</v>
      </c>
      <c r="O35" s="702"/>
      <c r="P35" s="702"/>
      <c r="Q35" s="703"/>
      <c r="R35" s="73"/>
      <c r="S35" s="73"/>
      <c r="T35" s="73"/>
      <c r="U35" s="701">
        <f>SUM(U34:X34)</f>
        <v>32</v>
      </c>
      <c r="V35" s="702"/>
      <c r="W35" s="702"/>
      <c r="X35" s="703"/>
      <c r="Y35" s="73"/>
      <c r="Z35" s="73"/>
      <c r="AA35" s="73"/>
      <c r="AB35" s="701">
        <f>SUM(AB34:AE34)</f>
        <v>14</v>
      </c>
      <c r="AC35" s="702"/>
      <c r="AD35" s="702"/>
      <c r="AE35" s="679"/>
    </row>
    <row r="36" spans="1:73" ht="18.75" thickBot="1">
      <c r="A36" s="46"/>
      <c r="B36" s="76" t="s">
        <v>38</v>
      </c>
      <c r="C36" s="151"/>
      <c r="D36" s="42"/>
      <c r="E36" s="42"/>
      <c r="F36" s="359"/>
      <c r="G36" s="152"/>
      <c r="H36" s="42"/>
      <c r="I36" s="111"/>
      <c r="J36" s="340"/>
      <c r="K36" s="111"/>
      <c r="L36" s="150"/>
      <c r="M36" s="339"/>
      <c r="N36" s="677">
        <f>15*SUM(N35:Q35)</f>
        <v>390</v>
      </c>
      <c r="O36" s="678"/>
      <c r="P36" s="678"/>
      <c r="Q36" s="679"/>
      <c r="R36" s="73"/>
      <c r="S36" s="73"/>
      <c r="T36" s="333"/>
      <c r="U36" s="677">
        <f>15*SUM(U35:X35)</f>
        <v>480</v>
      </c>
      <c r="V36" s="678"/>
      <c r="W36" s="678"/>
      <c r="X36" s="679"/>
      <c r="Y36" s="73"/>
      <c r="Z36" s="73"/>
      <c r="AA36" s="333"/>
      <c r="AB36" s="677">
        <f>15*SUM(AB35:AE35)</f>
        <v>210</v>
      </c>
      <c r="AC36" s="678"/>
      <c r="AD36" s="678"/>
      <c r="AE36" s="679"/>
    </row>
    <row r="37" spans="1:73" ht="3" customHeight="1">
      <c r="A37" s="2"/>
      <c r="B37" s="2"/>
      <c r="D37" s="2"/>
      <c r="E37" s="2"/>
      <c r="F37" s="2"/>
      <c r="G37" s="2"/>
      <c r="H37" s="2"/>
      <c r="I37" s="2"/>
      <c r="J37" s="2"/>
      <c r="K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73" ht="18">
      <c r="A38" s="2"/>
      <c r="B38" s="2"/>
      <c r="C38" s="706" t="s">
        <v>127</v>
      </c>
      <c r="D38" s="706"/>
      <c r="E38" s="706"/>
      <c r="F38" s="706"/>
      <c r="G38" s="706"/>
      <c r="H38" s="706"/>
      <c r="I38" s="706"/>
      <c r="J38" s="706"/>
      <c r="K38" s="706"/>
      <c r="L38" s="706"/>
      <c r="M38" s="706"/>
      <c r="N38" s="706"/>
      <c r="O38" s="2"/>
      <c r="P38" s="2"/>
      <c r="Q38" s="2"/>
      <c r="R38" s="2"/>
      <c r="S38" s="2"/>
    </row>
    <row r="39" spans="1:73" ht="16.5" thickBot="1">
      <c r="A39" s="200">
        <v>4</v>
      </c>
      <c r="B39" s="197" t="s">
        <v>129</v>
      </c>
      <c r="C39" s="474" t="e">
        <f>K39+R39+Y39</f>
        <v>#REF!</v>
      </c>
      <c r="D39" s="474" t="e">
        <f>L39+S39+Z39</f>
        <v>#REF!</v>
      </c>
      <c r="E39" s="474" t="e">
        <f>M39+T39+AA39</f>
        <v>#REF!</v>
      </c>
      <c r="F39" s="475" t="e">
        <f>SUM(G39:J39)</f>
        <v>#REF!</v>
      </c>
      <c r="G39" s="468" t="e">
        <f>15*SUM(N39,U39,AB39)</f>
        <v>#REF!</v>
      </c>
      <c r="H39" s="468" t="e">
        <f>15*SUM(O39,V39,AC39)</f>
        <v>#REF!</v>
      </c>
      <c r="I39" s="468" t="e">
        <f>15*SUM(P39,W39,AD39)</f>
        <v>#REF!</v>
      </c>
      <c r="J39" s="468" t="e">
        <f>15*SUM(Q39,X39,AE39)</f>
        <v>#REF!</v>
      </c>
      <c r="K39" s="467" t="e">
        <f>#REF!</f>
        <v>#REF!</v>
      </c>
      <c r="L39" s="476" t="e">
        <f>#REF!</f>
        <v>#REF!</v>
      </c>
      <c r="M39" s="468" t="e">
        <f>#REF!</f>
        <v>#REF!</v>
      </c>
      <c r="N39" s="477" t="e">
        <f>#REF!</f>
        <v>#REF!</v>
      </c>
      <c r="O39" s="476" t="e">
        <f>#REF!</f>
        <v>#REF!</v>
      </c>
      <c r="P39" s="476" t="e">
        <f>#REF!</f>
        <v>#REF!</v>
      </c>
      <c r="Q39" s="468" t="e">
        <f>#REF!</f>
        <v>#REF!</v>
      </c>
      <c r="R39" s="467" t="e">
        <f>#REF!</f>
        <v>#REF!</v>
      </c>
      <c r="S39" s="476" t="e">
        <f>#REF!</f>
        <v>#REF!</v>
      </c>
      <c r="T39" s="468" t="e">
        <f>#REF!</f>
        <v>#REF!</v>
      </c>
      <c r="U39" s="477" t="e">
        <f>#REF!</f>
        <v>#REF!</v>
      </c>
      <c r="V39" s="476" t="e">
        <f>#REF!</f>
        <v>#REF!</v>
      </c>
      <c r="W39" s="476" t="e">
        <f>#REF!</f>
        <v>#REF!</v>
      </c>
      <c r="X39" s="468" t="e">
        <f>#REF!</f>
        <v>#REF!</v>
      </c>
      <c r="Y39" s="467" t="e">
        <f>#REF!</f>
        <v>#REF!</v>
      </c>
      <c r="Z39" s="476" t="e">
        <f>#REF!</f>
        <v>#REF!</v>
      </c>
      <c r="AA39" s="468" t="e">
        <f>#REF!</f>
        <v>#REF!</v>
      </c>
      <c r="AB39" s="477" t="e">
        <f>#REF!</f>
        <v>#REF!</v>
      </c>
      <c r="AC39" s="476" t="e">
        <f>#REF!</f>
        <v>#REF!</v>
      </c>
      <c r="AD39" s="476" t="e">
        <f>#REF!</f>
        <v>#REF!</v>
      </c>
      <c r="AE39" s="468" t="e">
        <f>#REF!</f>
        <v>#REF!</v>
      </c>
    </row>
    <row r="40" spans="1:73" ht="16.5" thickBot="1">
      <c r="A40" s="107"/>
      <c r="B40" s="199" t="s">
        <v>32</v>
      </c>
      <c r="C40" s="470" t="e">
        <f t="shared" ref="C40:AE40" si="5">SUM(C13:C15)+C39</f>
        <v>#REF!</v>
      </c>
      <c r="D40" s="471" t="e">
        <f t="shared" si="5"/>
        <v>#REF!</v>
      </c>
      <c r="E40" s="471" t="e">
        <f t="shared" si="5"/>
        <v>#REF!</v>
      </c>
      <c r="F40" s="471" t="e">
        <f t="shared" si="5"/>
        <v>#REF!</v>
      </c>
      <c r="G40" s="471" t="e">
        <f t="shared" si="5"/>
        <v>#REF!</v>
      </c>
      <c r="H40" s="471" t="e">
        <f t="shared" si="5"/>
        <v>#REF!</v>
      </c>
      <c r="I40" s="471" t="e">
        <f t="shared" si="5"/>
        <v>#REF!</v>
      </c>
      <c r="J40" s="471" t="e">
        <f t="shared" si="5"/>
        <v>#REF!</v>
      </c>
      <c r="K40" s="553" t="e">
        <f t="shared" si="5"/>
        <v>#REF!</v>
      </c>
      <c r="L40" s="211" t="e">
        <f t="shared" si="5"/>
        <v>#REF!</v>
      </c>
      <c r="M40" s="472" t="e">
        <f t="shared" si="5"/>
        <v>#REF!</v>
      </c>
      <c r="N40" s="471" t="e">
        <f t="shared" si="5"/>
        <v>#REF!</v>
      </c>
      <c r="O40" s="211" t="e">
        <f t="shared" si="5"/>
        <v>#REF!</v>
      </c>
      <c r="P40" s="211" t="e">
        <f t="shared" si="5"/>
        <v>#REF!</v>
      </c>
      <c r="Q40" s="472" t="e">
        <f t="shared" si="5"/>
        <v>#REF!</v>
      </c>
      <c r="R40" s="553" t="e">
        <f t="shared" si="5"/>
        <v>#REF!</v>
      </c>
      <c r="S40" s="211" t="e">
        <f t="shared" si="5"/>
        <v>#REF!</v>
      </c>
      <c r="T40" s="472" t="e">
        <f t="shared" si="5"/>
        <v>#REF!</v>
      </c>
      <c r="U40" s="471" t="e">
        <f t="shared" si="5"/>
        <v>#REF!</v>
      </c>
      <c r="V40" s="211" t="e">
        <f t="shared" si="5"/>
        <v>#REF!</v>
      </c>
      <c r="W40" s="211" t="e">
        <f t="shared" si="5"/>
        <v>#REF!</v>
      </c>
      <c r="X40" s="472" t="e">
        <f t="shared" si="5"/>
        <v>#REF!</v>
      </c>
      <c r="Y40" s="553" t="e">
        <f t="shared" si="5"/>
        <v>#REF!</v>
      </c>
      <c r="Z40" s="211" t="e">
        <f t="shared" si="5"/>
        <v>#REF!</v>
      </c>
      <c r="AA40" s="472" t="e">
        <f t="shared" si="5"/>
        <v>#REF!</v>
      </c>
      <c r="AB40" s="471" t="e">
        <f t="shared" si="5"/>
        <v>#REF!</v>
      </c>
      <c r="AC40" s="211" t="e">
        <f t="shared" si="5"/>
        <v>#REF!</v>
      </c>
      <c r="AD40" s="211" t="e">
        <f t="shared" si="5"/>
        <v>#REF!</v>
      </c>
      <c r="AE40" s="473" t="e">
        <f t="shared" si="5"/>
        <v>#REF!</v>
      </c>
    </row>
    <row r="41" spans="1:73" ht="18.75" thickBot="1">
      <c r="A41" s="107"/>
      <c r="B41" s="76" t="s">
        <v>33</v>
      </c>
      <c r="C41" s="215"/>
      <c r="D41" s="150"/>
      <c r="E41" s="150"/>
      <c r="F41" s="150"/>
      <c r="G41" s="150"/>
      <c r="H41" s="150"/>
      <c r="I41" s="150"/>
      <c r="J41" s="150"/>
      <c r="K41" s="150"/>
      <c r="L41" s="73"/>
      <c r="M41" s="73"/>
      <c r="N41" s="701" t="e">
        <f>SUM(N40:Q40)</f>
        <v>#REF!</v>
      </c>
      <c r="O41" s="702"/>
      <c r="P41" s="702"/>
      <c r="Q41" s="703"/>
      <c r="R41" s="73"/>
      <c r="S41" s="73"/>
      <c r="T41" s="73"/>
      <c r="U41" s="701" t="e">
        <f>SUM(U40:X40)</f>
        <v>#REF!</v>
      </c>
      <c r="V41" s="702"/>
      <c r="W41" s="702"/>
      <c r="X41" s="703"/>
      <c r="Y41" s="73"/>
      <c r="Z41" s="73"/>
      <c r="AA41" s="73"/>
      <c r="AB41" s="701" t="e">
        <f>SUM(AB40:AE40)</f>
        <v>#REF!</v>
      </c>
      <c r="AC41" s="702"/>
      <c r="AD41" s="702"/>
      <c r="AE41" s="703"/>
    </row>
    <row r="42" spans="1:73" ht="18.75" thickBot="1">
      <c r="A42" s="46"/>
      <c r="B42" s="76" t="s">
        <v>38</v>
      </c>
      <c r="C42" s="151"/>
      <c r="D42" s="42"/>
      <c r="E42" s="42"/>
      <c r="F42" s="42"/>
      <c r="G42" s="152"/>
      <c r="H42" s="42"/>
      <c r="I42" s="111"/>
      <c r="J42" s="340"/>
      <c r="K42" s="111"/>
      <c r="L42" s="150"/>
      <c r="M42" s="339"/>
      <c r="N42" s="677" t="e">
        <f>15*SUM(N41:Q41)</f>
        <v>#REF!</v>
      </c>
      <c r="O42" s="678"/>
      <c r="P42" s="678"/>
      <c r="Q42" s="679"/>
      <c r="R42" s="73"/>
      <c r="S42" s="73"/>
      <c r="T42" s="333"/>
      <c r="U42" s="677" t="e">
        <f>15*SUM(U41:X41)</f>
        <v>#REF!</v>
      </c>
      <c r="V42" s="678"/>
      <c r="W42" s="678"/>
      <c r="X42" s="679"/>
      <c r="Y42" s="73"/>
      <c r="Z42" s="73"/>
      <c r="AA42" s="333"/>
      <c r="AB42" s="677" t="e">
        <f>15*SUM(AB41:AE41)</f>
        <v>#REF!</v>
      </c>
      <c r="AC42" s="678"/>
      <c r="AD42" s="678"/>
      <c r="AE42" s="679"/>
    </row>
    <row r="43" spans="1:73" ht="4.5" customHeight="1">
      <c r="A43" s="2"/>
      <c r="B43" s="2"/>
      <c r="D43" s="2"/>
      <c r="E43" s="2"/>
      <c r="F43" s="2"/>
      <c r="G43" s="2"/>
      <c r="H43" s="2"/>
      <c r="I43" s="2"/>
      <c r="J43" s="2"/>
      <c r="K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73" s="362" customFormat="1" ht="18">
      <c r="A44" s="361"/>
      <c r="B44" s="361"/>
      <c r="C44" s="700"/>
      <c r="D44" s="700"/>
      <c r="E44" s="700"/>
      <c r="F44" s="700"/>
      <c r="G44" s="700"/>
      <c r="H44" s="700"/>
      <c r="I44" s="700"/>
      <c r="J44" s="700"/>
      <c r="K44" s="700"/>
      <c r="L44" s="700"/>
      <c r="M44" s="700"/>
      <c r="N44" s="700"/>
      <c r="O44" s="361"/>
      <c r="P44" s="361"/>
      <c r="Q44" s="361"/>
      <c r="R44" s="361"/>
      <c r="S44" s="361"/>
      <c r="BA44" s="363"/>
      <c r="BB44" s="363"/>
      <c r="BC44" s="363"/>
      <c r="BD44" s="363"/>
      <c r="BE44" s="363"/>
      <c r="BF44" s="363"/>
      <c r="BG44" s="363"/>
      <c r="BH44" s="363"/>
      <c r="BI44" s="363"/>
      <c r="BJ44" s="363"/>
      <c r="BK44" s="363"/>
      <c r="BL44" s="363"/>
      <c r="BM44" s="363"/>
      <c r="BN44" s="363"/>
      <c r="BO44" s="363"/>
      <c r="BP44" s="363"/>
      <c r="BQ44" s="363"/>
      <c r="BR44" s="363"/>
      <c r="BS44" s="363"/>
      <c r="BT44" s="363"/>
      <c r="BU44" s="363"/>
    </row>
    <row r="45" spans="1:73" s="362" customFormat="1" ht="32.25" thickBot="1">
      <c r="A45" s="364">
        <v>4</v>
      </c>
      <c r="B45" s="365" t="s">
        <v>31</v>
      </c>
      <c r="C45" s="329" t="e">
        <f>K45+R45+Y45</f>
        <v>#REF!</v>
      </c>
      <c r="D45" s="329" t="e">
        <f>L45+S45+Z45</f>
        <v>#REF!</v>
      </c>
      <c r="E45" s="329" t="e">
        <f>M45+T45+AA45</f>
        <v>#REF!</v>
      </c>
      <c r="F45" s="366" t="e">
        <f>SUM(G45:J45)</f>
        <v>#REF!</v>
      </c>
      <c r="G45" s="367" t="e">
        <f>15*SUM(N45,U45,AB45)</f>
        <v>#REF!</v>
      </c>
      <c r="H45" s="367" t="e">
        <f>15*SUM(O45,V45,AC45)</f>
        <v>#REF!</v>
      </c>
      <c r="I45" s="367" t="e">
        <f>15*SUM(P45,W45,AD45)</f>
        <v>#REF!</v>
      </c>
      <c r="J45" s="367" t="e">
        <f>15*SUM(Q45,X45,AE45)</f>
        <v>#REF!</v>
      </c>
      <c r="K45" s="368" t="e">
        <f>#REF!</f>
        <v>#REF!</v>
      </c>
      <c r="L45" s="369" t="e">
        <f>#REF!</f>
        <v>#REF!</v>
      </c>
      <c r="M45" s="368" t="e">
        <f>#REF!</f>
        <v>#REF!</v>
      </c>
      <c r="N45" s="370" t="e">
        <f>#REF!</f>
        <v>#REF!</v>
      </c>
      <c r="O45" s="370" t="e">
        <f>#REF!</f>
        <v>#REF!</v>
      </c>
      <c r="P45" s="371" t="e">
        <f>#REF!</f>
        <v>#REF!</v>
      </c>
      <c r="Q45" s="372" t="e">
        <f>#REF!</f>
        <v>#REF!</v>
      </c>
      <c r="R45" s="368" t="e">
        <f>#REF!</f>
        <v>#REF!</v>
      </c>
      <c r="S45" s="371" t="e">
        <f>#REF!</f>
        <v>#REF!</v>
      </c>
      <c r="T45" s="370" t="e">
        <f>#REF!</f>
        <v>#REF!</v>
      </c>
      <c r="U45" s="373" t="e">
        <f>#REF!</f>
        <v>#REF!</v>
      </c>
      <c r="V45" s="371" t="e">
        <f>#REF!</f>
        <v>#REF!</v>
      </c>
      <c r="W45" s="371" t="e">
        <f>#REF!</f>
        <v>#REF!</v>
      </c>
      <c r="X45" s="370" t="e">
        <f>#REF!</f>
        <v>#REF!</v>
      </c>
      <c r="Y45" s="373" t="e">
        <f>#REF!</f>
        <v>#REF!</v>
      </c>
      <c r="Z45" s="371" t="e">
        <f>#REF!</f>
        <v>#REF!</v>
      </c>
      <c r="AA45" s="370" t="e">
        <f>#REF!</f>
        <v>#REF!</v>
      </c>
      <c r="AB45" s="373" t="e">
        <f>#REF!</f>
        <v>#REF!</v>
      </c>
      <c r="AC45" s="371" t="e">
        <f>#REF!</f>
        <v>#REF!</v>
      </c>
      <c r="AD45" s="371" t="e">
        <f>#REF!</f>
        <v>#REF!</v>
      </c>
      <c r="AE45" s="372" t="e">
        <f>#REF!</f>
        <v>#REF!</v>
      </c>
      <c r="BA45" s="363"/>
      <c r="BB45" s="363"/>
      <c r="BC45" s="363"/>
      <c r="BD45" s="363"/>
      <c r="BE45" s="363"/>
      <c r="BF45" s="363"/>
      <c r="BG45" s="363"/>
      <c r="BH45" s="363"/>
      <c r="BI45" s="363"/>
      <c r="BJ45" s="363"/>
      <c r="BK45" s="363"/>
      <c r="BL45" s="363"/>
      <c r="BM45" s="363"/>
      <c r="BN45" s="363"/>
      <c r="BO45" s="363"/>
      <c r="BP45" s="363"/>
      <c r="BQ45" s="363"/>
      <c r="BR45" s="363"/>
      <c r="BS45" s="363"/>
      <c r="BT45" s="363"/>
      <c r="BU45" s="363"/>
    </row>
    <row r="46" spans="1:73" s="362" customFormat="1" ht="16.5" thickBot="1">
      <c r="A46" s="374"/>
      <c r="B46" s="375" t="s">
        <v>32</v>
      </c>
      <c r="C46" s="376" t="e">
        <f t="shared" ref="C46:AE46" si="6">SUM(C13:C15)+C45</f>
        <v>#REF!</v>
      </c>
      <c r="D46" s="377" t="e">
        <f t="shared" si="6"/>
        <v>#REF!</v>
      </c>
      <c r="E46" s="377" t="e">
        <f t="shared" si="6"/>
        <v>#REF!</v>
      </c>
      <c r="F46" s="377" t="e">
        <f t="shared" si="6"/>
        <v>#REF!</v>
      </c>
      <c r="G46" s="377" t="e">
        <f t="shared" si="6"/>
        <v>#REF!</v>
      </c>
      <c r="H46" s="377" t="e">
        <f t="shared" si="6"/>
        <v>#REF!</v>
      </c>
      <c r="I46" s="377" t="e">
        <f t="shared" si="6"/>
        <v>#REF!</v>
      </c>
      <c r="J46" s="377" t="e">
        <f t="shared" si="6"/>
        <v>#REF!</v>
      </c>
      <c r="K46" s="377" t="e">
        <f t="shared" si="6"/>
        <v>#REF!</v>
      </c>
      <c r="L46" s="378" t="e">
        <f t="shared" si="6"/>
        <v>#REF!</v>
      </c>
      <c r="M46" s="379" t="e">
        <f t="shared" si="6"/>
        <v>#REF!</v>
      </c>
      <c r="N46" s="377" t="e">
        <f t="shared" si="6"/>
        <v>#REF!</v>
      </c>
      <c r="O46" s="378" t="e">
        <f t="shared" si="6"/>
        <v>#REF!</v>
      </c>
      <c r="P46" s="378" t="e">
        <f t="shared" si="6"/>
        <v>#REF!</v>
      </c>
      <c r="Q46" s="379" t="e">
        <f t="shared" si="6"/>
        <v>#REF!</v>
      </c>
      <c r="R46" s="377" t="e">
        <f t="shared" si="6"/>
        <v>#REF!</v>
      </c>
      <c r="S46" s="378" t="e">
        <f t="shared" si="6"/>
        <v>#REF!</v>
      </c>
      <c r="T46" s="379" t="e">
        <f t="shared" si="6"/>
        <v>#REF!</v>
      </c>
      <c r="U46" s="377" t="e">
        <f t="shared" si="6"/>
        <v>#REF!</v>
      </c>
      <c r="V46" s="378" t="e">
        <f t="shared" si="6"/>
        <v>#REF!</v>
      </c>
      <c r="W46" s="378" t="e">
        <f t="shared" si="6"/>
        <v>#REF!</v>
      </c>
      <c r="X46" s="379" t="e">
        <f t="shared" si="6"/>
        <v>#REF!</v>
      </c>
      <c r="Y46" s="377" t="e">
        <f t="shared" si="6"/>
        <v>#REF!</v>
      </c>
      <c r="Z46" s="378" t="e">
        <f t="shared" si="6"/>
        <v>#REF!</v>
      </c>
      <c r="AA46" s="379" t="e">
        <f t="shared" si="6"/>
        <v>#REF!</v>
      </c>
      <c r="AB46" s="377" t="e">
        <f t="shared" si="6"/>
        <v>#REF!</v>
      </c>
      <c r="AC46" s="378" t="e">
        <f t="shared" si="6"/>
        <v>#REF!</v>
      </c>
      <c r="AD46" s="378" t="e">
        <f t="shared" si="6"/>
        <v>#REF!</v>
      </c>
      <c r="AE46" s="380" t="e">
        <f t="shared" si="6"/>
        <v>#REF!</v>
      </c>
      <c r="BA46" s="363"/>
      <c r="BB46" s="363"/>
      <c r="BC46" s="363"/>
      <c r="BD46" s="363"/>
      <c r="BE46" s="363"/>
      <c r="BF46" s="363"/>
      <c r="BG46" s="363"/>
      <c r="BH46" s="363"/>
      <c r="BI46" s="363"/>
      <c r="BJ46" s="363"/>
      <c r="BK46" s="363"/>
      <c r="BL46" s="363"/>
      <c r="BM46" s="363"/>
      <c r="BN46" s="363"/>
      <c r="BO46" s="363"/>
      <c r="BP46" s="363"/>
      <c r="BQ46" s="363"/>
      <c r="BR46" s="363"/>
      <c r="BS46" s="363"/>
      <c r="BT46" s="363"/>
      <c r="BU46" s="363"/>
    </row>
    <row r="47" spans="1:73" s="362" customFormat="1" ht="18.75" thickBot="1">
      <c r="A47" s="374"/>
      <c r="B47" s="381" t="s">
        <v>33</v>
      </c>
      <c r="C47" s="382"/>
      <c r="D47" s="383"/>
      <c r="E47" s="383"/>
      <c r="F47" s="383"/>
      <c r="G47" s="383"/>
      <c r="H47" s="383"/>
      <c r="I47" s="383"/>
      <c r="J47" s="383"/>
      <c r="K47" s="383"/>
      <c r="L47" s="384"/>
      <c r="M47" s="384"/>
      <c r="N47" s="687" t="e">
        <f>SUM(N46:Q46)</f>
        <v>#REF!</v>
      </c>
      <c r="O47" s="688"/>
      <c r="P47" s="688"/>
      <c r="Q47" s="689"/>
      <c r="R47" s="384"/>
      <c r="S47" s="384"/>
      <c r="T47" s="384"/>
      <c r="U47" s="687" t="e">
        <f>SUM(U46:X46)</f>
        <v>#REF!</v>
      </c>
      <c r="V47" s="688"/>
      <c r="W47" s="688"/>
      <c r="X47" s="689"/>
      <c r="Y47" s="384"/>
      <c r="Z47" s="384"/>
      <c r="AA47" s="384"/>
      <c r="AB47" s="687" t="e">
        <f>SUM(AB46:AE46)</f>
        <v>#REF!</v>
      </c>
      <c r="AC47" s="688"/>
      <c r="AD47" s="688"/>
      <c r="AE47" s="689"/>
      <c r="BA47" s="363"/>
      <c r="BB47" s="363"/>
      <c r="BC47" s="363"/>
      <c r="BD47" s="363"/>
      <c r="BE47" s="363"/>
      <c r="BF47" s="363"/>
      <c r="BG47" s="363"/>
      <c r="BH47" s="363"/>
      <c r="BI47" s="363"/>
      <c r="BJ47" s="363"/>
      <c r="BK47" s="363"/>
      <c r="BL47" s="363"/>
      <c r="BM47" s="363"/>
      <c r="BN47" s="363"/>
      <c r="BO47" s="363"/>
      <c r="BP47" s="363"/>
      <c r="BQ47" s="363"/>
      <c r="BR47" s="363"/>
      <c r="BS47" s="363"/>
      <c r="BT47" s="363"/>
      <c r="BU47" s="363"/>
    </row>
    <row r="48" spans="1:73" s="362" customFormat="1" ht="18.75" thickBot="1">
      <c r="A48" s="385"/>
      <c r="B48" s="381" t="s">
        <v>38</v>
      </c>
      <c r="C48" s="386"/>
      <c r="D48" s="387"/>
      <c r="E48" s="387"/>
      <c r="F48" s="387"/>
      <c r="G48" s="388"/>
      <c r="H48" s="387"/>
      <c r="I48" s="389"/>
      <c r="J48" s="389"/>
      <c r="K48" s="389"/>
      <c r="L48" s="383"/>
      <c r="M48" s="383"/>
      <c r="N48" s="683" t="e">
        <f>15*SUM(N47:Q47)</f>
        <v>#REF!</v>
      </c>
      <c r="O48" s="684"/>
      <c r="P48" s="684"/>
      <c r="Q48" s="685"/>
      <c r="R48" s="384"/>
      <c r="S48" s="384"/>
      <c r="T48" s="384"/>
      <c r="U48" s="683" t="e">
        <f>15*SUM(U47:X47)</f>
        <v>#REF!</v>
      </c>
      <c r="V48" s="684"/>
      <c r="W48" s="684"/>
      <c r="X48" s="685"/>
      <c r="Y48" s="384"/>
      <c r="Z48" s="384"/>
      <c r="AA48" s="384"/>
      <c r="AB48" s="683" t="e">
        <f>15*SUM(AB47:AE47)</f>
        <v>#REF!</v>
      </c>
      <c r="AC48" s="684"/>
      <c r="AD48" s="684"/>
      <c r="AE48" s="685"/>
      <c r="BA48" s="363"/>
      <c r="BB48" s="363"/>
      <c r="BC48" s="363"/>
      <c r="BD48" s="363"/>
      <c r="BE48" s="363"/>
      <c r="BF48" s="363"/>
      <c r="BG48" s="363"/>
      <c r="BH48" s="363"/>
      <c r="BI48" s="363"/>
      <c r="BJ48" s="363"/>
      <c r="BK48" s="363"/>
      <c r="BL48" s="363"/>
      <c r="BM48" s="363"/>
      <c r="BN48" s="363"/>
      <c r="BO48" s="363"/>
      <c r="BP48" s="363"/>
      <c r="BQ48" s="363"/>
      <c r="BR48" s="363"/>
      <c r="BS48" s="363"/>
      <c r="BT48" s="363"/>
      <c r="BU48" s="363"/>
    </row>
    <row r="49" spans="1:73" s="362" customFormat="1" ht="6.75" customHeight="1">
      <c r="A49" s="361"/>
      <c r="B49" s="361"/>
      <c r="C49" s="390"/>
      <c r="D49" s="361"/>
      <c r="E49" s="361"/>
      <c r="F49" s="361"/>
      <c r="G49" s="361"/>
      <c r="H49" s="361"/>
      <c r="I49" s="361"/>
      <c r="J49" s="361"/>
      <c r="K49" s="361"/>
      <c r="M49" s="361"/>
      <c r="N49" s="361"/>
      <c r="O49" s="361"/>
      <c r="P49" s="361"/>
      <c r="Q49" s="361"/>
      <c r="R49" s="361"/>
      <c r="S49" s="361"/>
      <c r="T49" s="361"/>
      <c r="U49" s="361"/>
      <c r="V49" s="361"/>
      <c r="W49" s="361"/>
      <c r="X49" s="361"/>
      <c r="Y49" s="361"/>
      <c r="Z49" s="361"/>
      <c r="AA49" s="361"/>
      <c r="AB49" s="361"/>
      <c r="AC49" s="361"/>
      <c r="AD49" s="361"/>
      <c r="AE49" s="361"/>
      <c r="BA49" s="363"/>
      <c r="BB49" s="363"/>
      <c r="BC49" s="363"/>
      <c r="BD49" s="363"/>
      <c r="BE49" s="363"/>
      <c r="BF49" s="363"/>
      <c r="BG49" s="363"/>
      <c r="BH49" s="363"/>
      <c r="BI49" s="363"/>
      <c r="BJ49" s="363"/>
      <c r="BK49" s="363"/>
      <c r="BL49" s="363"/>
      <c r="BM49" s="363"/>
      <c r="BN49" s="363"/>
      <c r="BO49" s="363"/>
      <c r="BP49" s="363"/>
      <c r="BQ49" s="363"/>
      <c r="BR49" s="363"/>
      <c r="BS49" s="363"/>
      <c r="BT49" s="363"/>
      <c r="BU49" s="363"/>
    </row>
    <row r="50" spans="1:73" s="362" customFormat="1" ht="18">
      <c r="A50" s="361"/>
      <c r="B50" s="361"/>
      <c r="C50" s="705"/>
      <c r="D50" s="705"/>
      <c r="E50" s="705"/>
      <c r="F50" s="705"/>
      <c r="G50" s="705"/>
      <c r="H50" s="705"/>
      <c r="I50" s="705"/>
      <c r="J50" s="705"/>
      <c r="K50" s="705"/>
      <c r="L50" s="705"/>
      <c r="M50" s="705"/>
      <c r="N50" s="705"/>
      <c r="O50" s="705"/>
      <c r="P50" s="705"/>
      <c r="Q50" s="705"/>
      <c r="R50" s="705"/>
      <c r="S50" s="705"/>
      <c r="T50" s="705"/>
      <c r="BA50" s="363"/>
      <c r="BB50" s="363"/>
      <c r="BC50" s="363"/>
      <c r="BD50" s="363"/>
      <c r="BE50" s="363"/>
      <c r="BF50" s="363"/>
      <c r="BG50" s="363"/>
      <c r="BH50" s="363"/>
      <c r="BI50" s="363"/>
      <c r="BJ50" s="363"/>
      <c r="BK50" s="363"/>
      <c r="BL50" s="363"/>
      <c r="BM50" s="363"/>
      <c r="BN50" s="363"/>
      <c r="BO50" s="363"/>
      <c r="BP50" s="363"/>
      <c r="BQ50" s="363"/>
      <c r="BR50" s="363"/>
      <c r="BS50" s="363"/>
      <c r="BT50" s="363"/>
      <c r="BU50" s="363"/>
    </row>
    <row r="51" spans="1:73" s="362" customFormat="1" ht="32.25" thickBot="1">
      <c r="A51" s="364">
        <v>4</v>
      </c>
      <c r="B51" s="365" t="s">
        <v>31</v>
      </c>
      <c r="C51" s="329" t="e">
        <f>K51+R51+Y51</f>
        <v>#REF!</v>
      </c>
      <c r="D51" s="329" t="e">
        <f>L51+S51+Z51</f>
        <v>#REF!</v>
      </c>
      <c r="E51" s="329" t="e">
        <f>M51+T51+AA51</f>
        <v>#REF!</v>
      </c>
      <c r="F51" s="366" t="e">
        <f>SUM(G51:J51)</f>
        <v>#REF!</v>
      </c>
      <c r="G51" s="367" t="e">
        <f>15*SUM(N51,U51,AB51)</f>
        <v>#REF!</v>
      </c>
      <c r="H51" s="367" t="e">
        <f>15*SUM(O51,V51,AC51)</f>
        <v>#REF!</v>
      </c>
      <c r="I51" s="367" t="e">
        <f>15*SUM(P51,W51,AD51)</f>
        <v>#REF!</v>
      </c>
      <c r="J51" s="367" t="e">
        <f>15*SUM(Q51,X51,AE51)</f>
        <v>#REF!</v>
      </c>
      <c r="K51" s="391" t="e">
        <f>#REF!</f>
        <v>#REF!</v>
      </c>
      <c r="L51" s="392" t="e">
        <f>#REF!</f>
        <v>#REF!</v>
      </c>
      <c r="M51" s="392" t="e">
        <f>#REF!</f>
        <v>#REF!</v>
      </c>
      <c r="N51" s="393" t="e">
        <f>#REF!</f>
        <v>#REF!</v>
      </c>
      <c r="O51" s="392" t="e">
        <f>#REF!</f>
        <v>#REF!</v>
      </c>
      <c r="P51" s="392" t="e">
        <f>#REF!</f>
        <v>#REF!</v>
      </c>
      <c r="Q51" s="392" t="e">
        <f>#REF!</f>
        <v>#REF!</v>
      </c>
      <c r="R51" s="391" t="e">
        <f>#REF!</f>
        <v>#REF!</v>
      </c>
      <c r="S51" s="392" t="e">
        <f>#REF!</f>
        <v>#REF!</v>
      </c>
      <c r="T51" s="392" t="e">
        <f>#REF!</f>
        <v>#REF!</v>
      </c>
      <c r="U51" s="393" t="e">
        <f>#REF!</f>
        <v>#REF!</v>
      </c>
      <c r="V51" s="392" t="e">
        <f>#REF!</f>
        <v>#REF!</v>
      </c>
      <c r="W51" s="392" t="e">
        <f>#REF!</f>
        <v>#REF!</v>
      </c>
      <c r="X51" s="392" t="e">
        <f>#REF!</f>
        <v>#REF!</v>
      </c>
      <c r="Y51" s="391" t="e">
        <f>#REF!</f>
        <v>#REF!</v>
      </c>
      <c r="Z51" s="392" t="e">
        <f>#REF!</f>
        <v>#REF!</v>
      </c>
      <c r="AA51" s="392" t="e">
        <f>#REF!</f>
        <v>#REF!</v>
      </c>
      <c r="AB51" s="393" t="e">
        <f>#REF!</f>
        <v>#REF!</v>
      </c>
      <c r="AC51" s="392" t="e">
        <f>#REF!</f>
        <v>#REF!</v>
      </c>
      <c r="AD51" s="392" t="e">
        <f>#REF!</f>
        <v>#REF!</v>
      </c>
      <c r="AE51" s="369" t="e">
        <f>#REF!</f>
        <v>#REF!</v>
      </c>
      <c r="AM51" s="394"/>
      <c r="BA51" s="363"/>
      <c r="BB51" s="363"/>
      <c r="BC51" s="363"/>
      <c r="BD51" s="363"/>
      <c r="BE51" s="363"/>
      <c r="BF51" s="363"/>
      <c r="BG51" s="363"/>
      <c r="BH51" s="363"/>
      <c r="BI51" s="363"/>
      <c r="BJ51" s="363"/>
      <c r="BK51" s="363"/>
      <c r="BL51" s="363"/>
      <c r="BM51" s="363"/>
      <c r="BN51" s="363"/>
      <c r="BO51" s="363"/>
      <c r="BP51" s="363"/>
      <c r="BQ51" s="363"/>
      <c r="BR51" s="363"/>
      <c r="BS51" s="363"/>
      <c r="BT51" s="363"/>
      <c r="BU51" s="363"/>
    </row>
    <row r="52" spans="1:73" s="362" customFormat="1" ht="16.5" thickBot="1">
      <c r="A52" s="374"/>
      <c r="B52" s="375" t="s">
        <v>32</v>
      </c>
      <c r="C52" s="395" t="e">
        <f t="shared" ref="C52:AE52" si="7">SUM(C13:C15)+C51</f>
        <v>#REF!</v>
      </c>
      <c r="D52" s="396" t="e">
        <f t="shared" si="7"/>
        <v>#REF!</v>
      </c>
      <c r="E52" s="396" t="e">
        <f t="shared" si="7"/>
        <v>#REF!</v>
      </c>
      <c r="F52" s="396" t="e">
        <f t="shared" si="7"/>
        <v>#REF!</v>
      </c>
      <c r="G52" s="396" t="e">
        <f t="shared" si="7"/>
        <v>#REF!</v>
      </c>
      <c r="H52" s="396" t="e">
        <f t="shared" si="7"/>
        <v>#REF!</v>
      </c>
      <c r="I52" s="396" t="e">
        <f t="shared" si="7"/>
        <v>#REF!</v>
      </c>
      <c r="J52" s="379" t="e">
        <f t="shared" si="7"/>
        <v>#REF!</v>
      </c>
      <c r="K52" s="376" t="e">
        <f t="shared" si="7"/>
        <v>#REF!</v>
      </c>
      <c r="L52" s="376" t="e">
        <f t="shared" si="7"/>
        <v>#REF!</v>
      </c>
      <c r="M52" s="376" t="e">
        <f t="shared" si="7"/>
        <v>#REF!</v>
      </c>
      <c r="N52" s="376" t="e">
        <f t="shared" si="7"/>
        <v>#REF!</v>
      </c>
      <c r="O52" s="376" t="e">
        <f t="shared" si="7"/>
        <v>#REF!</v>
      </c>
      <c r="P52" s="376" t="e">
        <f t="shared" si="7"/>
        <v>#REF!</v>
      </c>
      <c r="Q52" s="376" t="e">
        <f t="shared" si="7"/>
        <v>#REF!</v>
      </c>
      <c r="R52" s="376" t="e">
        <f t="shared" si="7"/>
        <v>#REF!</v>
      </c>
      <c r="S52" s="376" t="e">
        <f t="shared" si="7"/>
        <v>#REF!</v>
      </c>
      <c r="T52" s="376" t="e">
        <f t="shared" si="7"/>
        <v>#REF!</v>
      </c>
      <c r="U52" s="376" t="e">
        <f t="shared" si="7"/>
        <v>#REF!</v>
      </c>
      <c r="V52" s="376" t="e">
        <f t="shared" si="7"/>
        <v>#REF!</v>
      </c>
      <c r="W52" s="376" t="e">
        <f t="shared" si="7"/>
        <v>#REF!</v>
      </c>
      <c r="X52" s="376" t="e">
        <f t="shared" si="7"/>
        <v>#REF!</v>
      </c>
      <c r="Y52" s="376" t="e">
        <f t="shared" si="7"/>
        <v>#REF!</v>
      </c>
      <c r="Z52" s="376" t="e">
        <f t="shared" si="7"/>
        <v>#REF!</v>
      </c>
      <c r="AA52" s="376" t="e">
        <f t="shared" si="7"/>
        <v>#REF!</v>
      </c>
      <c r="AB52" s="376" t="e">
        <f t="shared" si="7"/>
        <v>#REF!</v>
      </c>
      <c r="AC52" s="376" t="e">
        <f t="shared" si="7"/>
        <v>#REF!</v>
      </c>
      <c r="AD52" s="376" t="e">
        <f t="shared" si="7"/>
        <v>#REF!</v>
      </c>
      <c r="AE52" s="376" t="e">
        <f t="shared" si="7"/>
        <v>#REF!</v>
      </c>
      <c r="BA52" s="363"/>
      <c r="BB52" s="363"/>
      <c r="BC52" s="363"/>
      <c r="BD52" s="363"/>
      <c r="BE52" s="363"/>
      <c r="BF52" s="363"/>
      <c r="BG52" s="363"/>
      <c r="BH52" s="363"/>
      <c r="BI52" s="363"/>
      <c r="BJ52" s="363"/>
      <c r="BK52" s="363"/>
      <c r="BL52" s="363"/>
      <c r="BM52" s="363"/>
      <c r="BN52" s="363"/>
      <c r="BO52" s="363"/>
      <c r="BP52" s="363"/>
      <c r="BQ52" s="363"/>
      <c r="BR52" s="363"/>
      <c r="BS52" s="363"/>
      <c r="BT52" s="363"/>
      <c r="BU52" s="363"/>
    </row>
    <row r="53" spans="1:73" s="362" customFormat="1" ht="18.75" thickBot="1">
      <c r="A53" s="374"/>
      <c r="B53" s="381" t="s">
        <v>33</v>
      </c>
      <c r="C53" s="382"/>
      <c r="D53" s="383"/>
      <c r="E53" s="383"/>
      <c r="F53" s="383"/>
      <c r="G53" s="383"/>
      <c r="H53" s="383"/>
      <c r="I53" s="383"/>
      <c r="J53" s="383"/>
      <c r="K53" s="383"/>
      <c r="L53" s="384"/>
      <c r="M53" s="384"/>
      <c r="N53" s="687" t="e">
        <f>SUM(N52:Q52)</f>
        <v>#REF!</v>
      </c>
      <c r="O53" s="688"/>
      <c r="P53" s="688"/>
      <c r="Q53" s="689"/>
      <c r="R53" s="384"/>
      <c r="S53" s="384"/>
      <c r="T53" s="384"/>
      <c r="U53" s="687" t="e">
        <f>SUM(U52:X52)</f>
        <v>#REF!</v>
      </c>
      <c r="V53" s="688"/>
      <c r="W53" s="688"/>
      <c r="X53" s="689"/>
      <c r="Y53" s="384"/>
      <c r="Z53" s="384"/>
      <c r="AA53" s="384"/>
      <c r="AB53" s="687" t="e">
        <f>SUM(AB52:AE52)</f>
        <v>#REF!</v>
      </c>
      <c r="AC53" s="688"/>
      <c r="AD53" s="688"/>
      <c r="AE53" s="689"/>
      <c r="BA53" s="363"/>
      <c r="BB53" s="363"/>
      <c r="BC53" s="363"/>
      <c r="BD53" s="363"/>
      <c r="BE53" s="363"/>
      <c r="BF53" s="363"/>
      <c r="BG53" s="363"/>
      <c r="BH53" s="363"/>
      <c r="BI53" s="363"/>
      <c r="BJ53" s="363"/>
      <c r="BK53" s="363"/>
      <c r="BL53" s="363"/>
      <c r="BM53" s="363"/>
      <c r="BN53" s="363"/>
      <c r="BO53" s="363"/>
      <c r="BP53" s="363"/>
      <c r="BQ53" s="363"/>
      <c r="BR53" s="363"/>
      <c r="BS53" s="363"/>
      <c r="BT53" s="363"/>
      <c r="BU53" s="363"/>
    </row>
    <row r="54" spans="1:73" s="362" customFormat="1" ht="18.75" thickBot="1">
      <c r="A54" s="385"/>
      <c r="B54" s="381" t="s">
        <v>38</v>
      </c>
      <c r="C54" s="386"/>
      <c r="D54" s="387"/>
      <c r="E54" s="387"/>
      <c r="F54" s="387"/>
      <c r="G54" s="388"/>
      <c r="H54" s="387"/>
      <c r="I54" s="389"/>
      <c r="J54" s="389"/>
      <c r="K54" s="389"/>
      <c r="L54" s="383"/>
      <c r="M54" s="383"/>
      <c r="N54" s="683" t="e">
        <f>15*SUM(N53:Q53)</f>
        <v>#REF!</v>
      </c>
      <c r="O54" s="684"/>
      <c r="P54" s="684"/>
      <c r="Q54" s="685"/>
      <c r="R54" s="384"/>
      <c r="S54" s="384"/>
      <c r="T54" s="384"/>
      <c r="U54" s="683" t="e">
        <f>15*SUM(U53:X53)</f>
        <v>#REF!</v>
      </c>
      <c r="V54" s="684"/>
      <c r="W54" s="684"/>
      <c r="X54" s="685"/>
      <c r="Y54" s="384"/>
      <c r="Z54" s="384"/>
      <c r="AA54" s="384"/>
      <c r="AB54" s="683" t="e">
        <f>15*SUM(AB53:AE53)</f>
        <v>#REF!</v>
      </c>
      <c r="AC54" s="684"/>
      <c r="AD54" s="684"/>
      <c r="AE54" s="685"/>
      <c r="BA54" s="363"/>
      <c r="BB54" s="363"/>
      <c r="BC54" s="363"/>
      <c r="BD54" s="363"/>
      <c r="BE54" s="363"/>
      <c r="BF54" s="363"/>
      <c r="BG54" s="363"/>
      <c r="BH54" s="363"/>
      <c r="BI54" s="363"/>
      <c r="BJ54" s="363"/>
      <c r="BK54" s="363"/>
      <c r="BL54" s="363"/>
      <c r="BM54" s="363"/>
      <c r="BN54" s="363"/>
      <c r="BO54" s="363"/>
      <c r="BP54" s="363"/>
      <c r="BQ54" s="363"/>
      <c r="BR54" s="363"/>
      <c r="BS54" s="363"/>
      <c r="BT54" s="363"/>
      <c r="BU54" s="363"/>
    </row>
    <row r="55" spans="1:73" s="362" customFormat="1">
      <c r="C55" s="390"/>
      <c r="BA55" s="363"/>
      <c r="BB55" s="363"/>
      <c r="BC55" s="363"/>
      <c r="BD55" s="363"/>
      <c r="BE55" s="363"/>
      <c r="BF55" s="363"/>
      <c r="BG55" s="363"/>
      <c r="BH55" s="363"/>
      <c r="BI55" s="363"/>
      <c r="BJ55" s="363"/>
      <c r="BK55" s="363"/>
      <c r="BL55" s="363"/>
      <c r="BM55" s="363"/>
      <c r="BN55" s="363"/>
      <c r="BO55" s="363"/>
      <c r="BP55" s="363"/>
      <c r="BQ55" s="363"/>
      <c r="BR55" s="363"/>
      <c r="BS55" s="363"/>
      <c r="BT55" s="363"/>
      <c r="BU55" s="363"/>
    </row>
    <row r="56" spans="1:73" s="362" customFormat="1">
      <c r="C56" s="390"/>
      <c r="BA56" s="363"/>
      <c r="BB56" s="363"/>
      <c r="BC56" s="363"/>
      <c r="BD56" s="363"/>
      <c r="BE56" s="363"/>
      <c r="BF56" s="363"/>
      <c r="BG56" s="363"/>
      <c r="BH56" s="363"/>
      <c r="BI56" s="363"/>
      <c r="BJ56" s="363"/>
      <c r="BK56" s="363"/>
      <c r="BL56" s="363"/>
      <c r="BM56" s="363"/>
      <c r="BN56" s="363"/>
      <c r="BO56" s="363"/>
      <c r="BP56" s="363"/>
      <c r="BQ56" s="363"/>
      <c r="BR56" s="363"/>
      <c r="BS56" s="363"/>
      <c r="BT56" s="363"/>
      <c r="BU56" s="363"/>
    </row>
    <row r="57" spans="1:73" s="362" customFormat="1" ht="18">
      <c r="A57" s="361"/>
      <c r="B57" s="361"/>
      <c r="C57" s="686"/>
      <c r="D57" s="686"/>
      <c r="E57" s="686"/>
      <c r="F57" s="686"/>
      <c r="G57" s="686"/>
      <c r="H57" s="686"/>
      <c r="I57" s="686"/>
      <c r="J57" s="686"/>
      <c r="K57" s="686"/>
      <c r="L57" s="686"/>
      <c r="M57" s="686"/>
      <c r="N57" s="686"/>
      <c r="O57" s="361"/>
      <c r="P57" s="361"/>
      <c r="Q57" s="361"/>
      <c r="R57" s="361"/>
      <c r="S57" s="361"/>
      <c r="BA57" s="363"/>
      <c r="BB57" s="363"/>
      <c r="BC57" s="363"/>
      <c r="BD57" s="363"/>
      <c r="BE57" s="363"/>
      <c r="BF57" s="363"/>
      <c r="BG57" s="363"/>
      <c r="BH57" s="363"/>
      <c r="BI57" s="363"/>
      <c r="BJ57" s="363"/>
      <c r="BK57" s="363"/>
      <c r="BL57" s="363"/>
      <c r="BM57" s="363"/>
      <c r="BN57" s="363"/>
      <c r="BO57" s="363"/>
      <c r="BP57" s="363"/>
      <c r="BQ57" s="363"/>
      <c r="BR57" s="363"/>
      <c r="BS57" s="363"/>
      <c r="BT57" s="363"/>
      <c r="BU57" s="363"/>
    </row>
    <row r="58" spans="1:73" s="362" customFormat="1" ht="32.25" thickBot="1">
      <c r="A58" s="364">
        <v>4</v>
      </c>
      <c r="B58" s="365" t="s">
        <v>31</v>
      </c>
      <c r="C58" s="329">
        <f>K58+R58+Y58</f>
        <v>47</v>
      </c>
      <c r="D58" s="329">
        <f>L58+S58+Z58</f>
        <v>0</v>
      </c>
      <c r="E58" s="329">
        <f>M58+T58+AA58</f>
        <v>18</v>
      </c>
      <c r="F58" s="366">
        <f>SUM(G58:J58)</f>
        <v>405</v>
      </c>
      <c r="G58" s="367">
        <f>15*SUM(N58,U58,AB58)</f>
        <v>210</v>
      </c>
      <c r="H58" s="367">
        <f>15*SUM(O58,V58,AC58)</f>
        <v>60</v>
      </c>
      <c r="I58" s="367">
        <f>15*SUM(P58,W58,AD58)</f>
        <v>75</v>
      </c>
      <c r="J58" s="367">
        <f>15*SUM(Q58,X58,AE58)</f>
        <v>60</v>
      </c>
      <c r="K58" s="391">
        <f>'Specjalność IK'!L28</f>
        <v>11</v>
      </c>
      <c r="L58" s="392">
        <f>'Specjalność IK'!M28</f>
        <v>0</v>
      </c>
      <c r="M58" s="392">
        <f>'Specjalność IK'!N28</f>
        <v>10</v>
      </c>
      <c r="N58" s="392">
        <f>'Specjalność IK'!O28</f>
        <v>6</v>
      </c>
      <c r="O58" s="392">
        <f>'Specjalność IK'!P28</f>
        <v>2</v>
      </c>
      <c r="P58" s="392">
        <f>'Specjalność IK'!Q28</f>
        <v>2</v>
      </c>
      <c r="Q58" s="392">
        <f>'Specjalność IK'!R28</f>
        <v>0</v>
      </c>
      <c r="R58" s="391">
        <f>'Specjalność IK'!S28</f>
        <v>13</v>
      </c>
      <c r="S58" s="392">
        <f>'Specjalność IK'!T28</f>
        <v>0</v>
      </c>
      <c r="T58" s="392">
        <f>'Specjalność IK'!U28</f>
        <v>3</v>
      </c>
      <c r="U58" s="392">
        <f>'Specjalność IK'!V28</f>
        <v>6</v>
      </c>
      <c r="V58" s="392">
        <f>'Specjalność IK'!W28</f>
        <v>1</v>
      </c>
      <c r="W58" s="392">
        <f>'Specjalność IK'!X28</f>
        <v>2</v>
      </c>
      <c r="X58" s="392">
        <f>'Specjalność IK'!Y28</f>
        <v>3</v>
      </c>
      <c r="Y58" s="391">
        <f>'Specjalność IK'!Z28</f>
        <v>23</v>
      </c>
      <c r="Z58" s="392">
        <f>'Specjalność IK'!AA28</f>
        <v>0</v>
      </c>
      <c r="AA58" s="392">
        <f>'Specjalność IK'!AB28</f>
        <v>5</v>
      </c>
      <c r="AB58" s="392">
        <f>'Specjalność IK'!AC28</f>
        <v>2</v>
      </c>
      <c r="AC58" s="392">
        <f>'Specjalność IK'!AD28</f>
        <v>1</v>
      </c>
      <c r="AD58" s="392">
        <f>'Specjalność IK'!AE28</f>
        <v>1</v>
      </c>
      <c r="AE58" s="369">
        <f>'Specjalność IK'!AF28</f>
        <v>1</v>
      </c>
      <c r="BA58" s="363"/>
      <c r="BB58" s="363"/>
      <c r="BC58" s="363"/>
      <c r="BD58" s="363"/>
      <c r="BE58" s="363"/>
      <c r="BF58" s="363"/>
      <c r="BG58" s="363"/>
      <c r="BH58" s="363"/>
      <c r="BI58" s="363"/>
      <c r="BJ58" s="363"/>
      <c r="BK58" s="363"/>
      <c r="BL58" s="363"/>
      <c r="BM58" s="363"/>
      <c r="BN58" s="363"/>
      <c r="BO58" s="363"/>
      <c r="BP58" s="363"/>
      <c r="BQ58" s="363"/>
      <c r="BR58" s="363"/>
      <c r="BS58" s="363"/>
      <c r="BT58" s="363"/>
      <c r="BU58" s="363"/>
    </row>
    <row r="59" spans="1:73" s="362" customFormat="1" ht="16.5" thickBot="1">
      <c r="A59" s="374"/>
      <c r="B59" s="375" t="s">
        <v>32</v>
      </c>
      <c r="C59" s="376">
        <f>SUM(C13:C15)+C58</f>
        <v>90</v>
      </c>
      <c r="D59" s="376">
        <f t="shared" ref="D59:AE59" si="8">SUM(D13:D15)+D58</f>
        <v>10</v>
      </c>
      <c r="E59" s="376">
        <f t="shared" si="8"/>
        <v>39</v>
      </c>
      <c r="F59" s="376">
        <f t="shared" si="8"/>
        <v>1080</v>
      </c>
      <c r="G59" s="376">
        <f t="shared" si="8"/>
        <v>510</v>
      </c>
      <c r="H59" s="376">
        <f t="shared" si="8"/>
        <v>225</v>
      </c>
      <c r="I59" s="376">
        <f t="shared" si="8"/>
        <v>210</v>
      </c>
      <c r="J59" s="376">
        <f t="shared" si="8"/>
        <v>135</v>
      </c>
      <c r="K59" s="376">
        <f t="shared" si="8"/>
        <v>30</v>
      </c>
      <c r="L59" s="376">
        <f t="shared" si="8"/>
        <v>4</v>
      </c>
      <c r="M59" s="376">
        <f t="shared" si="8"/>
        <v>18</v>
      </c>
      <c r="N59" s="376">
        <f t="shared" si="8"/>
        <v>15</v>
      </c>
      <c r="O59" s="376">
        <f t="shared" si="8"/>
        <v>6</v>
      </c>
      <c r="P59" s="376">
        <f t="shared" si="8"/>
        <v>4</v>
      </c>
      <c r="Q59" s="376">
        <f t="shared" si="8"/>
        <v>1</v>
      </c>
      <c r="R59" s="376">
        <f t="shared" si="8"/>
        <v>30</v>
      </c>
      <c r="S59" s="376">
        <f t="shared" si="8"/>
        <v>4</v>
      </c>
      <c r="T59" s="376">
        <f t="shared" si="8"/>
        <v>11</v>
      </c>
      <c r="U59" s="376">
        <f t="shared" si="8"/>
        <v>14</v>
      </c>
      <c r="V59" s="376">
        <f t="shared" si="8"/>
        <v>6</v>
      </c>
      <c r="W59" s="376">
        <f t="shared" si="8"/>
        <v>7</v>
      </c>
      <c r="X59" s="376">
        <f t="shared" si="8"/>
        <v>5</v>
      </c>
      <c r="Y59" s="376">
        <f t="shared" si="8"/>
        <v>30</v>
      </c>
      <c r="Z59" s="376">
        <f t="shared" si="8"/>
        <v>2</v>
      </c>
      <c r="AA59" s="376">
        <f t="shared" si="8"/>
        <v>10</v>
      </c>
      <c r="AB59" s="376">
        <f t="shared" si="8"/>
        <v>5</v>
      </c>
      <c r="AC59" s="376">
        <f t="shared" si="8"/>
        <v>3</v>
      </c>
      <c r="AD59" s="376">
        <f t="shared" si="8"/>
        <v>3</v>
      </c>
      <c r="AE59" s="376">
        <f t="shared" si="8"/>
        <v>3</v>
      </c>
      <c r="BA59" s="363"/>
      <c r="BB59" s="363"/>
      <c r="BC59" s="363"/>
      <c r="BD59" s="363"/>
      <c r="BE59" s="363"/>
      <c r="BF59" s="363"/>
      <c r="BG59" s="363"/>
      <c r="BH59" s="363"/>
      <c r="BI59" s="363"/>
      <c r="BJ59" s="363"/>
      <c r="BK59" s="363"/>
      <c r="BL59" s="363"/>
      <c r="BM59" s="363"/>
      <c r="BN59" s="363"/>
      <c r="BO59" s="363"/>
      <c r="BP59" s="363"/>
      <c r="BQ59" s="363"/>
      <c r="BR59" s="363"/>
      <c r="BS59" s="363"/>
      <c r="BT59" s="363"/>
      <c r="BU59" s="363"/>
    </row>
    <row r="60" spans="1:73" s="362" customFormat="1" ht="18.75" thickBot="1">
      <c r="A60" s="374"/>
      <c r="B60" s="381" t="s">
        <v>33</v>
      </c>
      <c r="C60" s="382"/>
      <c r="D60" s="383"/>
      <c r="E60" s="383"/>
      <c r="F60" s="383"/>
      <c r="G60" s="383"/>
      <c r="H60" s="383"/>
      <c r="I60" s="383"/>
      <c r="J60" s="383"/>
      <c r="K60" s="383"/>
      <c r="L60" s="384"/>
      <c r="M60" s="384"/>
      <c r="N60" s="687">
        <f>SUM(N59:Q59)</f>
        <v>26</v>
      </c>
      <c r="O60" s="688"/>
      <c r="P60" s="688"/>
      <c r="Q60" s="689"/>
      <c r="R60" s="384"/>
      <c r="S60" s="384"/>
      <c r="T60" s="384"/>
      <c r="U60" s="687">
        <f>SUM(U59:X59)</f>
        <v>32</v>
      </c>
      <c r="V60" s="688"/>
      <c r="W60" s="688"/>
      <c r="X60" s="689"/>
      <c r="Y60" s="384"/>
      <c r="Z60" s="384"/>
      <c r="AA60" s="384"/>
      <c r="AB60" s="687">
        <f>SUM(AB59:AE59)</f>
        <v>14</v>
      </c>
      <c r="AC60" s="688"/>
      <c r="AD60" s="688"/>
      <c r="AE60" s="689"/>
      <c r="BA60" s="363"/>
      <c r="BB60" s="363"/>
      <c r="BC60" s="363"/>
      <c r="BD60" s="363"/>
      <c r="BE60" s="363"/>
      <c r="BF60" s="363"/>
      <c r="BG60" s="363"/>
      <c r="BH60" s="363"/>
      <c r="BI60" s="363"/>
      <c r="BJ60" s="363"/>
      <c r="BK60" s="363"/>
      <c r="BL60" s="363"/>
      <c r="BM60" s="363"/>
      <c r="BN60" s="363"/>
      <c r="BO60" s="363"/>
      <c r="BP60" s="363"/>
      <c r="BQ60" s="363"/>
      <c r="BR60" s="363"/>
      <c r="BS60" s="363"/>
      <c r="BT60" s="363"/>
      <c r="BU60" s="363"/>
    </row>
    <row r="61" spans="1:73" s="362" customFormat="1" ht="18.75" thickBot="1">
      <c r="A61" s="385"/>
      <c r="B61" s="381" t="s">
        <v>38</v>
      </c>
      <c r="C61" s="386"/>
      <c r="D61" s="387"/>
      <c r="E61" s="387"/>
      <c r="F61" s="387"/>
      <c r="G61" s="388"/>
      <c r="H61" s="387"/>
      <c r="I61" s="389"/>
      <c r="J61" s="389"/>
      <c r="K61" s="389"/>
      <c r="L61" s="383"/>
      <c r="M61" s="383"/>
      <c r="N61" s="683">
        <f>15*SUM(N60:Q60)</f>
        <v>390</v>
      </c>
      <c r="O61" s="684"/>
      <c r="P61" s="684"/>
      <c r="Q61" s="685"/>
      <c r="R61" s="384"/>
      <c r="S61" s="384"/>
      <c r="T61" s="384"/>
      <c r="U61" s="683">
        <f>15*SUM(U60:X60)</f>
        <v>480</v>
      </c>
      <c r="V61" s="684"/>
      <c r="W61" s="684"/>
      <c r="X61" s="685"/>
      <c r="Y61" s="384"/>
      <c r="Z61" s="384"/>
      <c r="AA61" s="384"/>
      <c r="AB61" s="683">
        <f>15*SUM(AB60:AE60)</f>
        <v>210</v>
      </c>
      <c r="AC61" s="684"/>
      <c r="AD61" s="684"/>
      <c r="AE61" s="685"/>
      <c r="BA61" s="363"/>
      <c r="BB61" s="363"/>
      <c r="BC61" s="363"/>
      <c r="BD61" s="363"/>
      <c r="BE61" s="363"/>
      <c r="BF61" s="363"/>
      <c r="BG61" s="363"/>
      <c r="BH61" s="363"/>
      <c r="BI61" s="363"/>
      <c r="BJ61" s="363"/>
      <c r="BK61" s="363"/>
      <c r="BL61" s="363"/>
      <c r="BM61" s="363"/>
      <c r="BN61" s="363"/>
      <c r="BO61" s="363"/>
      <c r="BP61" s="363"/>
      <c r="BQ61" s="363"/>
      <c r="BR61" s="363"/>
      <c r="BS61" s="363"/>
      <c r="BT61" s="363"/>
      <c r="BU61" s="363"/>
    </row>
    <row r="62" spans="1:73" s="362" customFormat="1">
      <c r="C62" s="390"/>
      <c r="BA62" s="363"/>
      <c r="BB62" s="363"/>
      <c r="BC62" s="363"/>
      <c r="BD62" s="363"/>
      <c r="BE62" s="363"/>
      <c r="BF62" s="363"/>
      <c r="BG62" s="363"/>
      <c r="BH62" s="363"/>
      <c r="BI62" s="363"/>
      <c r="BJ62" s="363"/>
      <c r="BK62" s="363"/>
      <c r="BL62" s="363"/>
      <c r="BM62" s="363"/>
      <c r="BN62" s="363"/>
      <c r="BO62" s="363"/>
      <c r="BP62" s="363"/>
      <c r="BQ62" s="363"/>
      <c r="BR62" s="363"/>
      <c r="BS62" s="363"/>
      <c r="BT62" s="363"/>
      <c r="BU62" s="363"/>
    </row>
  </sheetData>
  <mergeCells count="56">
    <mergeCell ref="C19:M19"/>
    <mergeCell ref="C50:T50"/>
    <mergeCell ref="N54:Q54"/>
    <mergeCell ref="U54:X54"/>
    <mergeCell ref="N47:Q47"/>
    <mergeCell ref="U47:X47"/>
    <mergeCell ref="C38:N38"/>
    <mergeCell ref="N41:Q41"/>
    <mergeCell ref="U41:X41"/>
    <mergeCell ref="C26:N26"/>
    <mergeCell ref="N29:Q29"/>
    <mergeCell ref="U29:X29"/>
    <mergeCell ref="C32:N32"/>
    <mergeCell ref="N30:Q30"/>
    <mergeCell ref="U30:X30"/>
    <mergeCell ref="AB47:AE47"/>
    <mergeCell ref="N48:Q48"/>
    <mergeCell ref="U48:X48"/>
    <mergeCell ref="AB48:AE48"/>
    <mergeCell ref="AB54:AE54"/>
    <mergeCell ref="N53:Q53"/>
    <mergeCell ref="U53:X53"/>
    <mergeCell ref="AB53:AE53"/>
    <mergeCell ref="AB29:AE29"/>
    <mergeCell ref="N22:Q22"/>
    <mergeCell ref="U22:X22"/>
    <mergeCell ref="AB22:AE22"/>
    <mergeCell ref="N23:Q23"/>
    <mergeCell ref="U23:X23"/>
    <mergeCell ref="AB23:AE23"/>
    <mergeCell ref="AB30:AE30"/>
    <mergeCell ref="C44:N44"/>
    <mergeCell ref="N42:Q42"/>
    <mergeCell ref="U42:X42"/>
    <mergeCell ref="AB42:AE42"/>
    <mergeCell ref="AB41:AE41"/>
    <mergeCell ref="N35:Q35"/>
    <mergeCell ref="U35:X35"/>
    <mergeCell ref="AB35:AE35"/>
    <mergeCell ref="N36:Q36"/>
    <mergeCell ref="U36:X36"/>
    <mergeCell ref="AB36:AE36"/>
    <mergeCell ref="C6:AE6"/>
    <mergeCell ref="C8:C11"/>
    <mergeCell ref="D8:D11"/>
    <mergeCell ref="E8:E11"/>
    <mergeCell ref="F9:F11"/>
    <mergeCell ref="F8:J8"/>
    <mergeCell ref="G9:J9"/>
    <mergeCell ref="N61:Q61"/>
    <mergeCell ref="U61:X61"/>
    <mergeCell ref="AB61:AE61"/>
    <mergeCell ref="C57:N57"/>
    <mergeCell ref="N60:Q60"/>
    <mergeCell ref="U60:X60"/>
    <mergeCell ref="AB60:AE60"/>
  </mergeCells>
  <phoneticPr fontId="31" type="noConversion"/>
  <printOptions horizontalCentered="1"/>
  <pageMargins left="0" right="0" top="0.59055118110236227" bottom="0" header="0.51181102362204722" footer="0.51181102362204722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Og-mgr</vt:lpstr>
      <vt:lpstr> A-mgr</vt:lpstr>
      <vt:lpstr>B-mgr (2)</vt:lpstr>
      <vt:lpstr>Specjalność IL </vt:lpstr>
      <vt:lpstr>Specjalność IK</vt:lpstr>
      <vt:lpstr>Specjalność LC</vt:lpstr>
      <vt:lpstr>Suma-Mgr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</dc:creator>
  <cp:lastModifiedBy>Użytkownik systemu Windows</cp:lastModifiedBy>
  <cp:lastPrinted>2019-06-24T06:10:52Z</cp:lastPrinted>
  <dcterms:created xsi:type="dcterms:W3CDTF">2004-09-29T12:43:57Z</dcterms:created>
  <dcterms:modified xsi:type="dcterms:W3CDTF">2019-06-24T06:11:26Z</dcterms:modified>
</cp:coreProperties>
</file>